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Guam Power Authority (GPA), Guam\2020\Tenders\July\"/>
    </mc:Choice>
  </mc:AlternateContent>
  <bookViews>
    <workbookView xWindow="-120" yWindow="-120" windowWidth="29040" windowHeight="15840" tabRatio="779" activeTab="3"/>
  </bookViews>
  <sheets>
    <sheet name="Proposal Reference  Checklist" sheetId="5" r:id="rId1"/>
    <sheet name="Proposal Scoring Information" sheetId="1" r:id="rId2"/>
    <sheet name="Proposal Scoring Sheet" sheetId="2" r:id="rId3"/>
    <sheet name="Evaluators Score Table" sheetId="3" r:id="rId4"/>
    <sheet name="Acceptability Table" sheetId="4" r:id="rId5"/>
  </sheets>
  <externalReferences>
    <externalReference r:id="rId6"/>
  </externalReferences>
  <definedNames>
    <definedName name="Acceptable_Compliance_Score">'[1]Proposal Scoring Information'!$K$61</definedName>
    <definedName name="PMC_Checklist_Items">'[1]Proposal Scoring Information'!$J$3:$M$74</definedName>
    <definedName name="_xlnm.Print_Area" localSheetId="0">'Proposal Reference  Checklist'!$A$1:$D$90</definedName>
    <definedName name="_xlnm.Print_Area" localSheetId="1">'Proposal Scoring Information'!$A$1:$G$104</definedName>
    <definedName name="_xlnm.Print_Area" localSheetId="2">'Proposal Scoring Sheet'!$A$1:$E$111</definedName>
    <definedName name="_xlnm.Print_Titles" localSheetId="0">'Proposal Reference  Checklist'!$1:$5</definedName>
    <definedName name="_xlnm.Print_Titles" localSheetId="1">'Proposal Scoring Information'!$1:$5</definedName>
    <definedName name="_xlnm.Print_Titles" localSheetId="2">'Proposal Scoring Sheet'!$22:$22</definedName>
  </definedNames>
  <calcPr calcId="162913"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2" l="1"/>
  <c r="E28" i="2"/>
  <c r="E25" i="2" l="1"/>
  <c r="E85" i="1"/>
  <c r="E81" i="1"/>
  <c r="E82" i="1"/>
  <c r="E83" i="1"/>
  <c r="E84" i="1"/>
  <c r="E86" i="1"/>
  <c r="E87" i="1"/>
  <c r="E88" i="1"/>
  <c r="E89" i="1"/>
  <c r="C33" i="1"/>
  <c r="C6" i="1"/>
  <c r="E10" i="1"/>
  <c r="E69" i="1"/>
  <c r="E46" i="1"/>
  <c r="E45" i="1"/>
  <c r="E44" i="1" s="1"/>
  <c r="E31" i="1"/>
  <c r="E26" i="1"/>
  <c r="E25" i="1"/>
  <c r="E24" i="1"/>
  <c r="E16" i="1"/>
  <c r="C78" i="1"/>
  <c r="C75" i="1"/>
  <c r="C71" i="1"/>
  <c r="C67" i="1"/>
  <c r="C60" i="1"/>
  <c r="C55" i="1"/>
  <c r="C48" i="1"/>
  <c r="C44" i="1"/>
  <c r="C38" i="1"/>
  <c r="C28" i="1"/>
  <c r="C23" i="1"/>
  <c r="C18" i="1"/>
  <c r="C13" i="1"/>
  <c r="E23" i="1" l="1"/>
  <c r="C92" i="1"/>
  <c r="E107" i="2" l="1"/>
  <c r="C111" i="2" l="1"/>
  <c r="E106" i="2"/>
  <c r="E102" i="2"/>
  <c r="E94" i="2"/>
  <c r="E91" i="2"/>
  <c r="E90" i="2"/>
  <c r="E89" i="2" s="1"/>
  <c r="E86" i="2"/>
  <c r="E79" i="2"/>
  <c r="E81" i="2"/>
  <c r="E82" i="2"/>
  <c r="E83" i="2"/>
  <c r="E75" i="2"/>
  <c r="E76" i="2"/>
  <c r="E67" i="2"/>
  <c r="E64" i="2"/>
  <c r="E63" i="2"/>
  <c r="E57" i="2"/>
  <c r="E70" i="2"/>
  <c r="E71" i="2"/>
  <c r="E62" i="2" l="1"/>
  <c r="E78" i="2"/>
  <c r="E58" i="2"/>
  <c r="E59" i="2"/>
  <c r="E60" i="2"/>
  <c r="E40" i="1"/>
  <c r="E39" i="1"/>
  <c r="E80" i="1"/>
  <c r="E78" i="1" s="1"/>
  <c r="E52" i="1"/>
  <c r="E56" i="2" l="1"/>
  <c r="E105" i="2"/>
  <c r="E104" i="2"/>
  <c r="E103" i="2"/>
  <c r="E101" i="2"/>
  <c r="E100" i="2"/>
  <c r="E99" i="2"/>
  <c r="E98" i="2"/>
  <c r="E85" i="2"/>
  <c r="E74" i="2"/>
  <c r="E73" i="2" s="1"/>
  <c r="E69" i="2"/>
  <c r="E68" i="2"/>
  <c r="E54" i="2"/>
  <c r="E53" i="2"/>
  <c r="E52" i="2"/>
  <c r="E48" i="2"/>
  <c r="E47" i="2"/>
  <c r="E44" i="2"/>
  <c r="E43" i="2"/>
  <c r="E42" i="2"/>
  <c r="E39" i="2"/>
  <c r="E38" i="2"/>
  <c r="E37" i="2"/>
  <c r="E33" i="2"/>
  <c r="E32" i="2"/>
  <c r="E26" i="2"/>
  <c r="E27" i="2"/>
  <c r="E29" i="2"/>
  <c r="E66" i="2" l="1"/>
  <c r="E96" i="2"/>
  <c r="E93" i="2" s="1"/>
  <c r="E51" i="2"/>
  <c r="E46" i="2"/>
  <c r="E31" i="2"/>
  <c r="E41" i="2"/>
  <c r="E24" i="2"/>
  <c r="E36" i="2"/>
  <c r="E76" i="1"/>
  <c r="E73" i="1"/>
  <c r="E72" i="1"/>
  <c r="E68" i="1"/>
  <c r="E67" i="1" s="1"/>
  <c r="E65" i="1"/>
  <c r="E64" i="1"/>
  <c r="E63" i="1"/>
  <c r="E61" i="1"/>
  <c r="E60" i="1" s="1"/>
  <c r="E58" i="1"/>
  <c r="E57" i="1"/>
  <c r="E56" i="1"/>
  <c r="E53" i="1"/>
  <c r="E51" i="1"/>
  <c r="E50" i="1"/>
  <c r="E49" i="1"/>
  <c r="E48" i="1" s="1"/>
  <c r="E42" i="1"/>
  <c r="E41" i="1"/>
  <c r="E36" i="1"/>
  <c r="E35" i="1"/>
  <c r="E34" i="1"/>
  <c r="E30" i="1"/>
  <c r="E29" i="1"/>
  <c r="E28" i="1" s="1"/>
  <c r="E21" i="1"/>
  <c r="E20" i="1"/>
  <c r="E19" i="1"/>
  <c r="E15" i="1"/>
  <c r="E14" i="1"/>
  <c r="E11" i="1"/>
  <c r="E9" i="1"/>
  <c r="E8" i="1"/>
  <c r="E7" i="1"/>
  <c r="E6" i="1" s="1"/>
  <c r="E38" i="1" l="1"/>
  <c r="E111" i="2"/>
  <c r="F40" i="1"/>
  <c r="F39" i="1"/>
  <c r="E75" i="1"/>
  <c r="F76" i="1" s="1"/>
  <c r="F52" i="1"/>
  <c r="F41" i="1"/>
  <c r="F65" i="1"/>
  <c r="F68" i="1"/>
  <c r="E33" i="1"/>
  <c r="F36" i="1" s="1"/>
  <c r="F42" i="1"/>
  <c r="F7" i="1"/>
  <c r="E13" i="1"/>
  <c r="F14" i="1" s="1"/>
  <c r="E18" i="1"/>
  <c r="F20" i="1" s="1"/>
  <c r="F30" i="1"/>
  <c r="E55" i="1"/>
  <c r="F58" i="1" s="1"/>
  <c r="E71" i="1"/>
  <c r="F72" i="1" s="1"/>
  <c r="E92" i="1" l="1"/>
  <c r="F19" i="1"/>
  <c r="F29" i="1"/>
  <c r="F57" i="1"/>
  <c r="F51" i="1"/>
  <c r="F61" i="1"/>
  <c r="F34" i="1"/>
  <c r="F49" i="1"/>
  <c r="F64" i="1"/>
  <c r="F56" i="1"/>
  <c r="F21" i="1"/>
  <c r="F63" i="1"/>
  <c r="F35" i="1"/>
  <c r="F50" i="1"/>
  <c r="F53" i="1"/>
  <c r="F15" i="1"/>
  <c r="F83" i="1"/>
  <c r="F88" i="1"/>
  <c r="F81" i="1"/>
  <c r="F84" i="1"/>
  <c r="F80" i="1"/>
  <c r="F86" i="1"/>
  <c r="F87" i="1"/>
  <c r="G78" i="1"/>
  <c r="F11" i="1"/>
  <c r="F8" i="1"/>
  <c r="F73" i="1"/>
  <c r="F9" i="1"/>
  <c r="G55" i="1" l="1"/>
  <c r="G60" i="1"/>
  <c r="G48" i="1"/>
  <c r="G67" i="1"/>
  <c r="G38" i="1"/>
  <c r="G18" i="1"/>
  <c r="G33" i="1"/>
  <c r="G28" i="1"/>
  <c r="G6" i="1"/>
  <c r="G13" i="1"/>
  <c r="C96" i="1"/>
  <c r="C95" i="1" s="1"/>
  <c r="G75" i="1"/>
  <c r="G71" i="1"/>
  <c r="C16" i="2" l="1"/>
  <c r="C18" i="2"/>
</calcChain>
</file>

<file path=xl/comments1.xml><?xml version="1.0" encoding="utf-8"?>
<comments xmlns="http://schemas.openxmlformats.org/spreadsheetml/2006/main">
  <authors>
    <author>John J. Cruz</author>
  </authors>
  <commentList>
    <comment ref="E92"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<sst xmlns="http://schemas.openxmlformats.org/spreadsheetml/2006/main" count="337" uniqueCount="124">
  <si>
    <t>Item</t>
  </si>
  <si>
    <t>Checklist Weight</t>
  </si>
  <si>
    <t>Maximum Raw Rating Score</t>
  </si>
  <si>
    <t>Maximum Weighted Score</t>
  </si>
  <si>
    <t xml:space="preserve">Percent of Maximum Possible Points For Item </t>
  </si>
  <si>
    <t>Percent of Total Weighted Score</t>
  </si>
  <si>
    <t xml:space="preserve"> </t>
  </si>
  <si>
    <t>Business Structure and Business Approach</t>
  </si>
  <si>
    <t>Company Information for Bidder and its affiliates</t>
  </si>
  <si>
    <t>Supporting information showing Nature of Services Provided (for BIDDER and its affiliates)</t>
  </si>
  <si>
    <t>Environmental Compliance Review, Monitoring and Requirements</t>
  </si>
  <si>
    <t>Experience in evaluating plant water discharge</t>
  </si>
  <si>
    <t>Hazardous waste handling and disposal program review; monitoring and evaluation</t>
  </si>
  <si>
    <t>Federal and Regulatory Compliance</t>
  </si>
  <si>
    <t>Supporting documents showing compliance with all federal regulations and applicable laws.</t>
  </si>
  <si>
    <t xml:space="preserve">Financial Information Checklist </t>
  </si>
  <si>
    <t xml:space="preserve">Brief description of company's financial position and capability. </t>
  </si>
  <si>
    <t xml:space="preserve">Insurance Policy </t>
  </si>
  <si>
    <t>Client References</t>
  </si>
  <si>
    <t>Mobilization Capability Checklist</t>
  </si>
  <si>
    <t xml:space="preserve">Describe your company's position on O&amp;M procedure utilization and outage planning activities. </t>
  </si>
  <si>
    <t>Describe your company's views on the best method of utilizing and balancing internal and external resources (GPA employees vs. contracting out).</t>
  </si>
  <si>
    <t>Describe your proposed staffing model including staffing optimization plan, for both your employees and GPA employees.  For bidder's proposed staffing, please include experience and qualifications of each staff to be assigned to this contract.</t>
  </si>
  <si>
    <t>Minimum Score - Acceptable Proposal</t>
  </si>
  <si>
    <t>Maximum Compliance Score</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</si>
  <si>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</si>
  <si>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</si>
  <si>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</si>
  <si>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</si>
  <si>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</si>
  <si>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</si>
  <si>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Supporting information showing Business Structure (Company Literature, etc.)</t>
  </si>
  <si>
    <t>Checklist Items</t>
  </si>
  <si>
    <t>RAW RATING SCORE           (highest = 5, lowest =1)</t>
  </si>
  <si>
    <t>WEIGHTED SCORE      (Weight x Raw Rating)</t>
  </si>
  <si>
    <t>PROPONENT Qualifications Score</t>
  </si>
  <si>
    <t>SCORES</t>
  </si>
  <si>
    <t>Evaluator 1</t>
  </si>
  <si>
    <t>Evaluator 2</t>
  </si>
  <si>
    <t>Evaluator 3</t>
  </si>
  <si>
    <t>Evaluator 4</t>
  </si>
  <si>
    <t>Evaluator 5</t>
  </si>
  <si>
    <t>Bidder Checklist Items</t>
  </si>
  <si>
    <t>INSTRUCTIONS:</t>
  </si>
  <si>
    <t>Acceptable Proposal</t>
  </si>
  <si>
    <t>MAXIMUM COMPLIANCE SCORE</t>
  </si>
  <si>
    <t xml:space="preserve">% of Maximum Compliance Score </t>
  </si>
  <si>
    <t>No. of Points</t>
  </si>
  <si>
    <t xml:space="preserve">• Refer to Proposal Scoring Information for the Checklist Weight and Maximum Score details.
• For each Checklist Item / Sub-item, enter score (lowest = 1, highest = 5) on yellow box, under “Raw Rating Score”
• Scoring Guide is attached below
• Weighted Score automatically calculated, DO NOT ENTER NUMBER. </t>
  </si>
  <si>
    <t>SCORING:</t>
  </si>
  <si>
    <t>Qualification / Acceptability</t>
  </si>
  <si>
    <t>A = Acceptable</t>
  </si>
  <si>
    <t>U = Unacceptable</t>
  </si>
  <si>
    <t>THRESHOLDS:</t>
  </si>
  <si>
    <t>Procurement, Inventory Planning and Management</t>
  </si>
  <si>
    <t xml:space="preserve">          What is the quality of company's financial position? </t>
  </si>
  <si>
    <t>EVALUATOR :</t>
  </si>
  <si>
    <t>Please present a proposed organization chart of the PMC organization and the areas of responsibilities for each position.  Include the minimum skill level of each position provided by the PMC.</t>
  </si>
  <si>
    <t>PROPOSAL SCORING SHEET</t>
  </si>
  <si>
    <r>
      <t xml:space="preserve">Proof Of Capability To Mobilize Full Support Services No Later Than </t>
    </r>
    <r>
      <rPr>
        <b/>
        <sz val="12"/>
        <rFont val="Times New Roman"/>
        <family val="1"/>
      </rPr>
      <t>30</t>
    </r>
    <r>
      <rPr>
        <sz val="12"/>
        <rFont val="Times New Roman"/>
        <family val="1"/>
      </rPr>
      <t xml:space="preserve"> days after contract signing.</t>
    </r>
  </si>
  <si>
    <t>PROPOSAL REFERENCE CHECKLIST:  Supporting Information referenced in Proposal</t>
  </si>
  <si>
    <t>Qualitative Proposal Scoring Information</t>
  </si>
  <si>
    <t>BIDDER:</t>
  </si>
  <si>
    <t xml:space="preserve">BIDDER QUALITATIVE PROPOSAL </t>
  </si>
  <si>
    <t xml:space="preserve">          Did BIDDER provide complete and detailed financial records?</t>
  </si>
  <si>
    <t>BIDDER Detailed Questions</t>
  </si>
  <si>
    <t>BIDDER Qualifications Score</t>
  </si>
  <si>
    <t>BIDDER QUALITATIVE PROPOSAL</t>
  </si>
  <si>
    <t>BIDDER</t>
  </si>
  <si>
    <t>Evaluators Scores</t>
  </si>
  <si>
    <t xml:space="preserve">          Were the financial records submitted audited by qualified auditing body 
          or reviewed by qualified reviewing/auditing firm?</t>
  </si>
  <si>
    <t>Documentation  (such as balance sheet, income statement, financial statement, financial ratio) for the last five years showing company's financial position and capability, audited or reviewed by  Certified Public Accountant(s) or other qualified auditing/reviewing firm.</t>
  </si>
  <si>
    <t>A copy of Articles of Incorporation and By-Laws, or similar document</t>
  </si>
  <si>
    <t>Other relevant references concerning business organization (for BIDDER and affiliates)</t>
  </si>
  <si>
    <t xml:space="preserve">Illustration of past experience with meeting performance and/or operation &amp; maintenance guarantees with contracts similar to GPA's. </t>
  </si>
  <si>
    <t>Brief description of successful implementation of remedies.</t>
  </si>
  <si>
    <t>List actual types of plant overhaul experience, from planning, execution up to completion.</t>
  </si>
  <si>
    <t xml:space="preserve">Root-Cause Failure Analysis </t>
  </si>
  <si>
    <t xml:space="preserve"> Generation Outage Planning </t>
  </si>
  <si>
    <t>Plant Engineering &amp; Technical Services</t>
  </si>
  <si>
    <t>Describe experience with procurement of OEM and non-OEM Support.</t>
  </si>
  <si>
    <t xml:space="preserve">Describe experience with emergency procurement for expedited repairs. </t>
  </si>
  <si>
    <t xml:space="preserve">Supporting information showing successful experience with Project Management, Field Installation &amp; Acceptance Testing. </t>
  </si>
  <si>
    <t>Power Plant Management, Operation and Maintenance</t>
  </si>
  <si>
    <t>Performance Management &amp; Reporting</t>
  </si>
  <si>
    <t xml:space="preserve">Describe experience reporting key performance indicators such as EAF and EFOR, following GADS definitions. </t>
  </si>
  <si>
    <t>Experience and expertise on performance tests for emissions</t>
  </si>
  <si>
    <t>Supporting documents showing knowledge and experience in complying with environmental regulations applicable to steam turbine plants on Guam</t>
  </si>
  <si>
    <t>Supporting documents showing experience and certifications necessary for regulatory reporting applicable on Guam, such as those required by USEPA, Guam EPA, etc.</t>
  </si>
  <si>
    <t xml:space="preserve">Supporting documents showing knowledge and experience in complying with federal regulations and other applicable laws on Guam, such as OPA 90, Guam Fire Code, and others. </t>
  </si>
  <si>
    <t>Provide proof of compliance with GPA's Insurance Requirements, such as a copy of insurance policy similar to those required by GPA in this bid.</t>
  </si>
  <si>
    <t>Other documentation providing details on your insurance policy, for GPA's review.</t>
  </si>
  <si>
    <t xml:space="preserve">Please present your willingness, capability and desire to offer optional financing of GPA's Critical Repairs/Major Maintenance Activities, should GPA require such.  Please specify limits and terms of financing available. </t>
  </si>
  <si>
    <t xml:space="preserve">Describe additional resources the can be provided to assist GPA in critical repairs or major maintenance work. </t>
  </si>
  <si>
    <t>Proof Of Capability To Mobilize Full Support Services No Later Than 30 days after contract signing.</t>
  </si>
  <si>
    <t>Description and supporting information showing successful experience with the management and operation of Diesel Units Similar to Aggreko Units</t>
  </si>
  <si>
    <t>Description and supporting information showing successful experience with routine and major maintenance of Diesel Units Similar to Aggreko Units</t>
  </si>
  <si>
    <t>Experience and expertise on failure modes and effects analysis with Diesel Units Similar to Aggreko Units</t>
  </si>
  <si>
    <t>Experience and experties on failure modes and effects analysis of supporting systems / balance of plant</t>
  </si>
  <si>
    <t>List methods considered as "best practice" in industry, for outage planning or management of major capital improvement projects for Diesel Units Similar to Aggreko Units</t>
  </si>
  <si>
    <t>Supporting information related to critical repairs, major maintenance work completed for Diesel Units Similar to Aggreko Units.</t>
  </si>
  <si>
    <t>Supporting information showing successful previous experience providing Plant Engineering &amp; Technical Services to Diesel Units Similar to Aggreko Units.</t>
  </si>
  <si>
    <t>Supporting information showing successful completion of critical projects for Diesel Units Similar to Aggreko Units.</t>
  </si>
  <si>
    <t xml:space="preserve">List methods considered as "best practice" in industry, for transfer of Diesel Units from one location to another. </t>
  </si>
  <si>
    <t>Unit Transfer, Preparation and Clean-up of Facility</t>
  </si>
  <si>
    <t>Supporting information showing successful experience with facility preparation.</t>
  </si>
  <si>
    <t>Supporting information showing successful experience with facility clean-up.</t>
  </si>
  <si>
    <t>Describe experience with procurement for materials and sDiesel Units Similar to Aggreko Units</t>
  </si>
  <si>
    <t>Describe experience with inventory control and management forDiesel Units Similar to Aggreko Units</t>
  </si>
  <si>
    <t>Describe experience tracking and reporting key performance indicators for Diesel Units Similar to Aggreko Units.</t>
  </si>
  <si>
    <t>Experience in reviewing and evaluating test data.</t>
  </si>
  <si>
    <t>Describe your operational model for supporting O&amp;M activities for GPA's Aggreko Temporary Power Units..</t>
  </si>
  <si>
    <t xml:space="preserve">Please present a plan to minimize unplanned outages. </t>
  </si>
  <si>
    <t xml:space="preserve">Please present a plan to maintain or improve reliability. </t>
  </si>
  <si>
    <t xml:space="preserve">Please present a plan for the transfrer of Aggreko Units to other locations.   The CONTRACTOR's role will mainly be to manage and coordinate all activities. </t>
  </si>
  <si>
    <t>IFB GPA-XXX-20 Operation and Maintenance Contract for the Guam Power Authority
Yigo Diesel Generators</t>
  </si>
  <si>
    <t>IFB GPA-XXX-15 Performance Management Contract for the Guam Power Authority
Yigo Diesel Generators</t>
  </si>
  <si>
    <t>IFB GPA-XXX-XXX Performance Management Contract for the Guam Power Authority
Yigo Diesel Generators</t>
  </si>
  <si>
    <r>
      <t>Please indicate where supporting information for this checklist item is located within the proposal.</t>
    </r>
    <r>
      <rPr>
        <b/>
        <i/>
        <sz val="12"/>
        <rFont val="Times New Roman"/>
        <family val="1"/>
      </rPr>
      <t xml:space="preserve">           </t>
    </r>
    <r>
      <rPr>
        <sz val="8"/>
        <rFont val="Times New Roman"/>
        <family val="1"/>
      </rPr>
      <t>Example:  Page 85;  or Section A Part 2; or see attachment labeled "Power Plant Operation Experience", etc.</t>
    </r>
  </si>
  <si>
    <t>Describe your operational model for supporting O&amp;M activities for GPA's Yigo Diesel Generators.</t>
  </si>
  <si>
    <t xml:space="preserve">At least three (3) client references for similar or larger contracts (Client Name, Position, Company, description of contract with Bidder or affiliates). </t>
  </si>
  <si>
    <t>At least three (3) letters from current and/or previous clients describing relationship with Bidder, and Bidder's contract performance, for contracts similar to GPA's.</t>
  </si>
  <si>
    <t>Describe experience with inventory control and management for Diesel Units Similar to Aggreko Units.</t>
  </si>
  <si>
    <t>Describe experience with procurement for materials and sDiesel Units Similar to Aggreko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</si>
</sst>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9" x14ac:knownFonts="1">
    <font>
      <sz val="11"/>
      <color theme="1"/>
      <name val="Calibri"/>
      <family val="2"/>
      <scheme val="minor"/>
    </font>
    <font>
      <sz val="11"/>
      <color indexed="8"/>
      <name val="Calibri"/>
      <family val="2"/>
    </font>
    <font>
      <b/>
      <sz val="12"/>
      <color indexed="81"/>
      <name val="Tahoma"/>
      <family val="2"/>
    </font>
    <font>
      <sz val="12"/>
      <color indexed="81"/>
      <name val="Tahoma"/>
      <family val="2"/>
    </font>
    <font>
      <sz val="14"/>
      <color theme="1"/>
      <name val="Times New Roman"/>
      <family val="1"/>
    </font>
    <font>
      <sz val="10"/>
      <name val="Times New Roman"/>
      <family val="1"/>
    </font>
    <font>
      <b/>
      <sz val="10"/>
      <name val="Times New Roman"/>
      <family val="1"/>
    </font>
    <font>
      <b/>
      <sz val="11"/>
      <name val="Times New Roman"/>
      <family val="1"/>
    </font>
    <font>
      <sz val="11"/>
      <name val="Times New Roman"/>
      <family val="1"/>
    </font>
    <font>
      <sz val="11"/>
      <color theme="1"/>
      <name val="Times New Roman"/>
      <family val="1"/>
    </font>
    <font>
      <b/>
      <sz val="11"/>
      <color theme="1"/>
      <name val="Times New Roman"/>
      <family val="1"/>
    </font>
    <font>
      <b/>
      <sz val="12"/>
      <name val="Times New Roman"/>
      <family val="1"/>
    </font>
    <font>
      <sz val="12"/>
      <name val="Times New Roman"/>
      <family val="1"/>
    </font>
    <font>
      <b/>
      <sz val="16"/>
      <name val="Times New Roman"/>
      <family val="1"/>
    </font>
    <font>
      <b/>
      <sz val="12"/>
      <color theme="5" tint="0.79998168889431442"/>
      <name val="Times New Roman"/>
      <family val="1"/>
    </font>
    <font>
      <sz val="12"/>
      <color theme="1"/>
      <name val="Times New Roman"/>
      <family val="1"/>
    </font>
    <font>
      <b/>
      <i/>
      <sz val="12"/>
      <name val="Times New Roman"/>
      <family val="1"/>
    </font>
    <font>
      <b/>
      <sz val="12"/>
      <color theme="1"/>
      <name val="Times New Roman"/>
      <family val="1"/>
    </font>
    <font>
      <sz val="8"/>
      <name val="Times New Roman"/>
      <family val="1"/>
    </font>
  </fonts>
  <fills count="9">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2">
    <xf numFmtId="0" fontId="0" fillId="0" borderId="0" xfId="0"/>
    <xf numFmtId="0" fontId="4" fillId="6" borderId="0" xfId="0" applyFont="1" applyFill="1" applyAlignment="1">
      <alignment vertical="center"/>
    </xf>
    <xf numFmtId="0" fontId="4" fillId="0" borderId="0" xfId="0" applyFont="1" applyFill="1" applyAlignment="1">
      <alignment vertical="center"/>
    </xf>
    <xf numFmtId="0" fontId="4" fillId="0" borderId="0" xfId="0" applyFont="1" applyAlignment="1">
      <alignment vertical="center"/>
    </xf>
    <xf numFmtId="0" fontId="5" fillId="2" borderId="0" xfId="0" applyFont="1" applyFill="1" applyProtection="1">
      <protection hidden="1"/>
    </xf>
    <xf numFmtId="0" fontId="5" fillId="8" borderId="0" xfId="0" applyFont="1" applyFill="1" applyProtection="1">
      <protection hidden="1"/>
    </xf>
    <xf numFmtId="0" fontId="6" fillId="8" borderId="0" xfId="0" applyFont="1" applyFill="1" applyProtection="1">
      <protection hidden="1"/>
    </xf>
    <xf numFmtId="0" fontId="7" fillId="8" borderId="1" xfId="0" applyFont="1" applyFill="1" applyBorder="1" applyAlignment="1" applyProtection="1">
      <alignment horizontal="center" vertical="center" wrapText="1"/>
      <protection hidden="1"/>
    </xf>
    <xf numFmtId="164" fontId="7" fillId="8" borderId="1" xfId="2" applyNumberFormat="1" applyFont="1" applyFill="1" applyBorder="1" applyAlignment="1" applyProtection="1">
      <alignment horizontal="center" vertical="center" wrapText="1"/>
      <protection hidden="1"/>
    </xf>
    <xf numFmtId="0" fontId="8" fillId="2" borderId="0" xfId="0" applyFont="1" applyFill="1" applyProtection="1">
      <protection hidden="1"/>
    </xf>
    <xf numFmtId="0" fontId="8" fillId="8" borderId="1" xfId="0" applyFont="1" applyFill="1" applyBorder="1" applyAlignment="1" applyProtection="1">
      <alignment horizontal="center" vertical="center" wrapText="1"/>
      <protection hidden="1"/>
    </xf>
    <xf numFmtId="49" fontId="8" fillId="8" borderId="1" xfId="0" applyNumberFormat="1" applyFont="1" applyFill="1" applyBorder="1" applyAlignment="1" applyProtection="1">
      <alignment horizontal="justify" vertical="center" wrapText="1"/>
      <protection hidden="1"/>
    </xf>
    <xf numFmtId="0" fontId="8" fillId="8" borderId="1" xfId="0" applyFont="1" applyFill="1" applyBorder="1" applyAlignment="1" applyProtection="1">
      <alignment horizontal="center" vertical="center"/>
      <protection hidden="1"/>
    </xf>
    <xf numFmtId="164" fontId="8" fillId="8" borderId="1" xfId="2" applyNumberFormat="1" applyFont="1" applyFill="1" applyBorder="1" applyAlignment="1" applyProtection="1">
      <alignment horizontal="center" vertical="center"/>
      <protection hidden="1"/>
    </xf>
    <xf numFmtId="164" fontId="7" fillId="8" borderId="1" xfId="2" applyNumberFormat="1" applyFont="1" applyFill="1" applyBorder="1" applyAlignment="1" applyProtection="1">
      <alignment horizontal="center" vertical="center"/>
      <protection hidden="1"/>
    </xf>
    <xf numFmtId="49" fontId="7" fillId="8" borderId="1" xfId="0" applyNumberFormat="1" applyFont="1" applyFill="1" applyBorder="1" applyAlignment="1" applyProtection="1">
      <alignment horizontal="justify" vertical="center" wrapText="1"/>
      <protection hidden="1"/>
    </xf>
    <xf numFmtId="0" fontId="7" fillId="8" borderId="1" xfId="0" applyFont="1" applyFill="1" applyBorder="1" applyAlignment="1" applyProtection="1">
      <alignment horizontal="center" vertical="center"/>
      <protection hidden="1"/>
    </xf>
    <xf numFmtId="0" fontId="7" fillId="8" borderId="1" xfId="0" applyFont="1" applyFill="1" applyBorder="1" applyProtection="1">
      <protection hidden="1"/>
    </xf>
    <xf numFmtId="0" fontId="7" fillId="2" borderId="0" xfId="0" applyFont="1" applyFill="1" applyProtection="1">
      <protection hidden="1"/>
    </xf>
    <xf numFmtId="164" fontId="7" fillId="2" borderId="0" xfId="0" applyNumberFormat="1" applyFont="1" applyFill="1" applyProtection="1">
      <protection hidden="1"/>
    </xf>
    <xf numFmtId="49" fontId="8" fillId="8" borderId="1" xfId="0" applyNumberFormat="1" applyFont="1" applyFill="1" applyBorder="1" applyAlignment="1" applyProtection="1">
      <alignment horizontal="left" vertical="center" wrapText="1" indent="1"/>
      <protection hidden="1"/>
    </xf>
    <xf numFmtId="49" fontId="7" fillId="8" borderId="1" xfId="0" applyNumberFormat="1" applyFont="1" applyFill="1" applyBorder="1" applyAlignment="1" applyProtection="1">
      <alignment horizontal="left" vertical="center" wrapText="1"/>
      <protection hidden="1"/>
    </xf>
    <xf numFmtId="0" fontId="7" fillId="8" borderId="3" xfId="0" applyFont="1" applyFill="1" applyBorder="1" applyAlignment="1" applyProtection="1">
      <alignment vertical="center" wrapText="1"/>
      <protection hidden="1"/>
    </xf>
    <xf numFmtId="49" fontId="9" fillId="8" borderId="1" xfId="0" applyNumberFormat="1" applyFont="1" applyFill="1" applyBorder="1" applyAlignment="1" applyProtection="1">
      <alignment horizontal="left" vertical="center" wrapText="1" indent="1"/>
      <protection hidden="1"/>
    </xf>
    <xf numFmtId="0" fontId="8" fillId="8" borderId="3" xfId="0" applyFont="1" applyFill="1" applyBorder="1" applyAlignment="1" applyProtection="1">
      <protection hidden="1"/>
    </xf>
    <xf numFmtId="49" fontId="10" fillId="8" borderId="1" xfId="0" applyNumberFormat="1" applyFont="1" applyFill="1" applyBorder="1" applyAlignment="1" applyProtection="1">
      <alignment horizontal="left" vertical="center" wrapText="1"/>
      <protection hidden="1"/>
    </xf>
    <xf numFmtId="0" fontId="7" fillId="8" borderId="1" xfId="0" applyFont="1" applyFill="1" applyBorder="1" applyAlignment="1" applyProtection="1">
      <alignment horizontal="center"/>
      <protection hidden="1"/>
    </xf>
    <xf numFmtId="0" fontId="8" fillId="8" borderId="1" xfId="0" applyFont="1" applyFill="1" applyBorder="1" applyAlignment="1" applyProtection="1">
      <protection hidden="1"/>
    </xf>
    <xf numFmtId="0" fontId="7" fillId="8" borderId="1" xfId="0" applyFont="1" applyFill="1" applyBorder="1" applyAlignment="1" applyProtection="1">
      <alignment vertical="center" wrapText="1"/>
      <protection hidden="1"/>
    </xf>
    <xf numFmtId="0" fontId="8" fillId="8" borderId="0" xfId="0" applyFont="1" applyFill="1" applyBorder="1" applyAlignment="1" applyProtection="1">
      <alignment vertical="center" wrapText="1"/>
      <protection hidden="1"/>
    </xf>
    <xf numFmtId="0" fontId="8" fillId="8" borderId="0" xfId="0" applyFont="1" applyFill="1" applyBorder="1" applyAlignment="1" applyProtection="1">
      <alignment horizontal="justify" vertical="center" wrapText="1"/>
      <protection hidden="1"/>
    </xf>
    <xf numFmtId="0" fontId="8" fillId="8" borderId="0" xfId="0" applyFont="1" applyFill="1" applyAlignment="1" applyProtection="1">
      <alignment horizontal="center"/>
      <protection hidden="1"/>
    </xf>
    <xf numFmtId="0" fontId="8" fillId="8" borderId="0" xfId="0" applyFont="1" applyFill="1" applyProtection="1">
      <protection hidden="1"/>
    </xf>
    <xf numFmtId="0" fontId="8" fillId="8" borderId="0" xfId="0" applyFont="1" applyFill="1" applyBorder="1" applyProtection="1">
      <protection hidden="1"/>
    </xf>
    <xf numFmtId="164" fontId="8" fillId="8" borderId="0" xfId="2" applyNumberFormat="1" applyFont="1" applyFill="1" applyBorder="1" applyAlignment="1" applyProtection="1">
      <alignment horizontal="center" vertical="center"/>
      <protection hidden="1"/>
    </xf>
    <xf numFmtId="0" fontId="7" fillId="8" borderId="0" xfId="0" applyFont="1" applyFill="1" applyProtection="1">
      <protection hidden="1"/>
    </xf>
    <xf numFmtId="0" fontId="8" fillId="8" borderId="0" xfId="0" applyFont="1" applyFill="1" applyBorder="1" applyAlignment="1" applyProtection="1">
      <alignment horizontal="center" vertical="center" wrapText="1"/>
      <protection hidden="1"/>
    </xf>
    <xf numFmtId="0" fontId="7" fillId="8" borderId="5" xfId="0" applyFont="1" applyFill="1" applyBorder="1" applyAlignment="1" applyProtection="1">
      <alignment vertical="center"/>
      <protection hidden="1"/>
    </xf>
    <xf numFmtId="43" fontId="8" fillId="8" borderId="6" xfId="1" applyFont="1" applyFill="1" applyBorder="1" applyAlignment="1" applyProtection="1">
      <alignment vertical="center"/>
      <protection hidden="1"/>
    </xf>
    <xf numFmtId="0" fontId="7" fillId="8" borderId="7" xfId="0" applyFont="1" applyFill="1" applyBorder="1" applyAlignment="1" applyProtection="1">
      <alignment vertical="center"/>
      <protection hidden="1"/>
    </xf>
    <xf numFmtId="43" fontId="8" fillId="8" borderId="8" xfId="1"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43" fontId="8" fillId="8" borderId="10" xfId="1" applyFont="1" applyFill="1" applyBorder="1" applyAlignment="1" applyProtection="1">
      <alignment vertical="center"/>
      <protection hidden="1"/>
    </xf>
    <xf numFmtId="0" fontId="7" fillId="8" borderId="11" xfId="0" applyFont="1" applyFill="1" applyBorder="1" applyAlignment="1" applyProtection="1">
      <alignment vertical="center"/>
      <protection hidden="1"/>
    </xf>
    <xf numFmtId="164" fontId="8" fillId="8" borderId="12" xfId="2" applyNumberFormat="1" applyFont="1" applyFill="1" applyBorder="1" applyAlignment="1" applyProtection="1">
      <alignment vertical="center"/>
      <protection hidden="1"/>
    </xf>
    <xf numFmtId="0" fontId="7" fillId="8" borderId="13" xfId="0" applyFont="1" applyFill="1" applyBorder="1" applyAlignment="1" applyProtection="1">
      <alignment vertical="center"/>
      <protection hidden="1"/>
    </xf>
    <xf numFmtId="164" fontId="8" fillId="8" borderId="14" xfId="2" applyNumberFormat="1" applyFont="1" applyFill="1" applyBorder="1" applyAlignment="1" applyProtection="1">
      <alignment vertical="center"/>
      <protection hidden="1"/>
    </xf>
    <xf numFmtId="43" fontId="8" fillId="8" borderId="0" xfId="1" applyFont="1" applyFill="1" applyAlignment="1" applyProtection="1">
      <alignment vertical="center"/>
      <protection hidden="1"/>
    </xf>
    <xf numFmtId="0" fontId="7" fillId="8" borderId="21" xfId="0" applyFont="1" applyFill="1" applyBorder="1" applyAlignment="1" applyProtection="1">
      <alignment vertical="center"/>
      <protection hidden="1"/>
    </xf>
    <xf numFmtId="43" fontId="8" fillId="8" borderId="24" xfId="1"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43" fontId="8" fillId="8" borderId="25" xfId="1" applyFont="1" applyFill="1" applyBorder="1" applyAlignment="1" applyProtection="1">
      <alignment vertical="center"/>
      <protection hidden="1"/>
    </xf>
    <xf numFmtId="0" fontId="7" fillId="8" borderId="22" xfId="0" applyFont="1" applyFill="1" applyBorder="1" applyAlignment="1" applyProtection="1">
      <alignment vertical="center"/>
      <protection hidden="1"/>
    </xf>
    <xf numFmtId="43" fontId="8" fillId="8" borderId="26" xfId="1" applyFont="1" applyFill="1" applyBorder="1" applyAlignment="1" applyProtection="1">
      <alignment vertical="center"/>
      <protection hidden="1"/>
    </xf>
    <xf numFmtId="0" fontId="7" fillId="8" borderId="19" xfId="0" applyFont="1" applyFill="1" applyBorder="1" applyAlignment="1" applyProtection="1">
      <alignment vertical="center"/>
      <protection hidden="1"/>
    </xf>
    <xf numFmtId="164" fontId="8" fillId="8" borderId="27" xfId="2" applyNumberFormat="1" applyFont="1" applyFill="1" applyBorder="1" applyAlignment="1" applyProtection="1">
      <alignment vertical="center"/>
      <protection hidden="1"/>
    </xf>
    <xf numFmtId="0" fontId="7" fillId="8" borderId="23" xfId="0" applyFont="1" applyFill="1" applyBorder="1" applyAlignment="1" applyProtection="1">
      <alignment vertical="center"/>
      <protection hidden="1"/>
    </xf>
    <xf numFmtId="164" fontId="8" fillId="8" borderId="28" xfId="2" applyNumberFormat="1" applyFont="1" applyFill="1" applyBorder="1" applyAlignment="1" applyProtection="1">
      <alignment vertical="center"/>
      <protection hidden="1"/>
    </xf>
    <xf numFmtId="0" fontId="8" fillId="2" borderId="0" xfId="0" applyFont="1" applyFill="1" applyBorder="1" applyAlignment="1" applyProtection="1">
      <alignment horizontal="justify" vertical="center" wrapText="1"/>
      <protection hidden="1"/>
    </xf>
    <xf numFmtId="0" fontId="8" fillId="2" borderId="0" xfId="0" applyFont="1" applyFill="1" applyAlignment="1" applyProtection="1">
      <alignment horizontal="center"/>
      <protection hidden="1"/>
    </xf>
    <xf numFmtId="0" fontId="8" fillId="2" borderId="0" xfId="0" applyFont="1" applyFill="1" applyBorder="1" applyProtection="1">
      <protection hidden="1"/>
    </xf>
    <xf numFmtId="164" fontId="8" fillId="2" borderId="0" xfId="2" applyNumberFormat="1" applyFont="1" applyFill="1" applyBorder="1" applyAlignment="1" applyProtection="1">
      <alignment horizontal="center" vertical="center"/>
      <protection hidden="1"/>
    </xf>
    <xf numFmtId="0" fontId="11" fillId="8" borderId="1" xfId="0" applyFont="1" applyFill="1" applyBorder="1" applyAlignment="1" applyProtection="1">
      <alignment vertical="center" wrapText="1"/>
      <protection hidden="1"/>
    </xf>
    <xf numFmtId="49" fontId="11" fillId="8" borderId="1" xfId="0" applyNumberFormat="1" applyFont="1" applyFill="1" applyBorder="1" applyAlignment="1" applyProtection="1">
      <alignment horizontal="left" vertical="center" wrapText="1"/>
      <protection hidden="1"/>
    </xf>
    <xf numFmtId="0" fontId="11" fillId="8" borderId="1" xfId="0" applyFont="1" applyFill="1" applyBorder="1" applyAlignment="1" applyProtection="1">
      <alignment horizontal="center"/>
      <protection hidden="1"/>
    </xf>
    <xf numFmtId="0" fontId="12" fillId="8" borderId="1" xfId="0" applyFont="1" applyFill="1" applyBorder="1" applyProtection="1">
      <protection hidden="1"/>
    </xf>
    <xf numFmtId="0" fontId="11" fillId="8" borderId="1" xfId="0" applyFont="1" applyFill="1" applyBorder="1" applyAlignment="1" applyProtection="1">
      <alignment horizontal="center" vertical="center"/>
      <protection hidden="1"/>
    </xf>
    <xf numFmtId="0" fontId="12" fillId="2" borderId="0" xfId="0" applyFont="1" applyFill="1" applyProtection="1">
      <protection hidden="1"/>
    </xf>
    <xf numFmtId="0" fontId="8" fillId="8" borderId="1" xfId="0" applyFont="1" applyFill="1" applyBorder="1" applyProtection="1">
      <protection hidden="1"/>
    </xf>
    <xf numFmtId="0" fontId="4" fillId="5" borderId="0" xfId="0" applyFont="1" applyFill="1" applyAlignment="1">
      <alignment vertical="center"/>
    </xf>
    <xf numFmtId="0" fontId="4" fillId="8" borderId="0" xfId="0" applyFont="1" applyFill="1" applyAlignment="1">
      <alignment horizontal="center" vertical="center"/>
    </xf>
    <xf numFmtId="0" fontId="4" fillId="5" borderId="0" xfId="0" applyFont="1" applyFill="1" applyAlignment="1">
      <alignment horizontal="center" vertical="center"/>
    </xf>
    <xf numFmtId="0" fontId="9" fillId="0" borderId="0" xfId="0" applyFont="1"/>
    <xf numFmtId="1" fontId="5" fillId="8" borderId="0" xfId="0" applyNumberFormat="1" applyFont="1" applyFill="1" applyAlignment="1" applyProtection="1">
      <alignment horizontal="center"/>
      <protection hidden="1"/>
    </xf>
    <xf numFmtId="1" fontId="5" fillId="8" borderId="0" xfId="0" applyNumberFormat="1" applyFont="1" applyFill="1" applyProtection="1">
      <protection hidden="1"/>
    </xf>
    <xf numFmtId="0" fontId="6" fillId="8" borderId="0" xfId="0" applyFont="1" applyFill="1" applyBorder="1" applyAlignment="1" applyProtection="1">
      <alignment vertical="center" wrapText="1"/>
      <protection hidden="1"/>
    </xf>
    <xf numFmtId="0" fontId="11" fillId="8" borderId="0" xfId="0" applyFont="1" applyFill="1" applyProtection="1">
      <protection hidden="1"/>
    </xf>
    <xf numFmtId="0" fontId="12" fillId="8" borderId="0" xfId="0" applyFont="1" applyFill="1" applyProtection="1">
      <protection hidden="1"/>
    </xf>
    <xf numFmtId="1" fontId="12" fillId="8" borderId="0" xfId="0" applyNumberFormat="1" applyFont="1" applyFill="1" applyAlignment="1" applyProtection="1">
      <alignment horizontal="center"/>
      <protection hidden="1"/>
    </xf>
    <xf numFmtId="1" fontId="12" fillId="8" borderId="0" xfId="0" applyNumberFormat="1" applyFont="1" applyFill="1" applyProtection="1">
      <protection hidden="1"/>
    </xf>
    <xf numFmtId="0" fontId="11" fillId="8" borderId="0" xfId="0" applyFont="1" applyFill="1" applyBorder="1" applyAlignment="1" applyProtection="1">
      <alignment vertical="center" wrapText="1"/>
      <protection hidden="1"/>
    </xf>
    <xf numFmtId="0" fontId="11" fillId="8" borderId="1" xfId="0"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164" fontId="12" fillId="8" borderId="0" xfId="2" applyNumberFormat="1" applyFont="1" applyFill="1" applyBorder="1" applyAlignment="1" applyProtection="1">
      <alignment horizontal="center" vertical="center"/>
      <protection hidden="1"/>
    </xf>
    <xf numFmtId="1" fontId="11" fillId="8" borderId="0" xfId="0" applyNumberFormat="1" applyFont="1" applyFill="1" applyProtection="1">
      <protection hidden="1"/>
    </xf>
    <xf numFmtId="164" fontId="11" fillId="8" borderId="15" xfId="2" applyNumberFormat="1" applyFont="1" applyFill="1" applyBorder="1" applyAlignment="1" applyProtection="1">
      <alignment vertical="center"/>
      <protection hidden="1"/>
    </xf>
    <xf numFmtId="43" fontId="11" fillId="8" borderId="15" xfId="1" applyFont="1" applyFill="1" applyBorder="1" applyAlignment="1" applyProtection="1">
      <alignment vertical="center"/>
      <protection hidden="1"/>
    </xf>
    <xf numFmtId="0" fontId="11" fillId="6" borderId="1" xfId="0" applyFont="1" applyFill="1" applyBorder="1" applyAlignment="1" applyProtection="1">
      <alignment vertical="center"/>
      <protection hidden="1"/>
    </xf>
    <xf numFmtId="164" fontId="11" fillId="6" borderId="1" xfId="2" applyNumberFormat="1" applyFont="1" applyFill="1" applyBorder="1" applyAlignment="1" applyProtection="1">
      <alignment vertical="center"/>
      <protection hidden="1"/>
    </xf>
    <xf numFmtId="164" fontId="12" fillId="6" borderId="0" xfId="2" applyNumberFormat="1" applyFont="1" applyFill="1" applyBorder="1" applyAlignment="1" applyProtection="1">
      <alignment horizontal="center" vertical="center"/>
      <protection hidden="1"/>
    </xf>
    <xf numFmtId="1" fontId="11" fillId="6" borderId="0" xfId="0" applyNumberFormat="1" applyFont="1" applyFill="1" applyProtection="1">
      <protection hidden="1"/>
    </xf>
    <xf numFmtId="43" fontId="11" fillId="6" borderId="1" xfId="1" applyFont="1" applyFill="1" applyBorder="1" applyAlignment="1" applyProtection="1">
      <alignment vertical="center"/>
      <protection hidden="1"/>
    </xf>
    <xf numFmtId="43" fontId="8" fillId="2" borderId="0" xfId="1" applyFont="1" applyFill="1" applyAlignment="1" applyProtection="1">
      <alignment vertical="center"/>
      <protection hidden="1"/>
    </xf>
    <xf numFmtId="1" fontId="7" fillId="2" borderId="0" xfId="0" applyNumberFormat="1" applyFont="1" applyFill="1" applyProtection="1">
      <protection hidden="1"/>
    </xf>
    <xf numFmtId="1" fontId="7" fillId="8"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justify" vertical="center" wrapText="1"/>
      <protection hidden="1"/>
    </xf>
    <xf numFmtId="0" fontId="8" fillId="2" borderId="1" xfId="0" applyFont="1" applyFill="1" applyBorder="1" applyAlignment="1" applyProtection="1">
      <alignment horizontal="center" vertical="center"/>
      <protection hidden="1"/>
    </xf>
    <xf numFmtId="164" fontId="8" fillId="2" borderId="1" xfId="2" applyNumberFormat="1" applyFont="1" applyFill="1" applyBorder="1" applyAlignment="1" applyProtection="1">
      <alignment horizontal="center" vertical="center"/>
      <protection hidden="1"/>
    </xf>
    <xf numFmtId="1" fontId="7" fillId="2" borderId="1" xfId="2" applyNumberFormat="1" applyFont="1" applyFill="1" applyBorder="1" applyAlignment="1" applyProtection="1">
      <alignment horizontal="center" vertical="center"/>
      <protection hidden="1"/>
    </xf>
    <xf numFmtId="164" fontId="7" fillId="2" borderId="2" xfId="2" applyNumberFormat="1" applyFont="1" applyFill="1" applyBorder="1" applyAlignment="1" applyProtection="1">
      <alignment horizontal="center" vertical="center"/>
      <protection hidden="1"/>
    </xf>
    <xf numFmtId="1" fontId="13" fillId="3" borderId="1" xfId="1" applyNumberFormat="1" applyFont="1" applyFill="1" applyBorder="1" applyAlignment="1" applyProtection="1">
      <alignment horizontal="center" vertical="center"/>
      <protection hidden="1"/>
    </xf>
    <xf numFmtId="164" fontId="8" fillId="4" borderId="18" xfId="2" applyNumberFormat="1" applyFont="1" applyFill="1" applyBorder="1" applyAlignment="1" applyProtection="1">
      <alignment horizontal="center" vertical="center"/>
      <protection hidden="1"/>
    </xf>
    <xf numFmtId="1" fontId="7" fillId="2" borderId="17" xfId="1" applyNumberFormat="1" applyFont="1" applyFill="1" applyBorder="1" applyAlignment="1" applyProtection="1">
      <alignment horizontal="center" vertical="center"/>
      <protection hidden="1"/>
    </xf>
    <xf numFmtId="164" fontId="8" fillId="2" borderId="4" xfId="2" applyNumberFormat="1" applyFont="1" applyFill="1" applyBorder="1" applyAlignment="1" applyProtection="1">
      <alignment horizontal="center" vertical="center"/>
      <protection hidden="1"/>
    </xf>
    <xf numFmtId="1" fontId="7" fillId="2" borderId="1" xfId="1" applyNumberFormat="1" applyFont="1" applyFill="1" applyBorder="1" applyAlignment="1" applyProtection="1">
      <alignment horizontal="center" vertical="center"/>
      <protection hidden="1"/>
    </xf>
    <xf numFmtId="1" fontId="13" fillId="3" borderId="1" xfId="2" applyNumberFormat="1" applyFont="1" applyFill="1" applyBorder="1" applyAlignment="1" applyProtection="1">
      <alignment horizontal="center" vertical="center"/>
      <protection hidden="1"/>
    </xf>
    <xf numFmtId="1" fontId="7" fillId="2" borderId="17" xfId="2" applyNumberFormat="1"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protection hidden="1"/>
    </xf>
    <xf numFmtId="164" fontId="8" fillId="2" borderId="2" xfId="2" applyNumberFormat="1" applyFont="1" applyFill="1" applyBorder="1" applyAlignment="1" applyProtection="1">
      <alignment horizontal="center" vertical="center"/>
      <protection hidden="1"/>
    </xf>
    <xf numFmtId="49" fontId="8" fillId="2" borderId="0" xfId="0" applyNumberFormat="1" applyFont="1" applyFill="1" applyBorder="1" applyAlignment="1" applyProtection="1">
      <alignment horizontal="justify" vertical="center" wrapText="1"/>
      <protection hidden="1"/>
    </xf>
    <xf numFmtId="0" fontId="11" fillId="3" borderId="1" xfId="0" applyFont="1" applyFill="1" applyBorder="1" applyAlignment="1" applyProtection="1">
      <alignment vertical="center" wrapText="1"/>
      <protection hidden="1"/>
    </xf>
    <xf numFmtId="49" fontId="11" fillId="3" borderId="1" xfId="0" applyNumberFormat="1" applyFont="1" applyFill="1" applyBorder="1" applyAlignment="1" applyProtection="1">
      <alignment horizontal="left" vertical="center" wrapText="1"/>
      <protection hidden="1"/>
    </xf>
    <xf numFmtId="0" fontId="14" fillId="3" borderId="1" xfId="0" applyFont="1" applyFill="1" applyBorder="1" applyAlignment="1" applyProtection="1">
      <alignment horizontal="center"/>
      <protection hidden="1"/>
    </xf>
    <xf numFmtId="164" fontId="12" fillId="3" borderId="1" xfId="2" applyNumberFormat="1" applyFont="1" applyFill="1" applyBorder="1" applyAlignment="1" applyProtection="1">
      <alignment horizontal="center" vertical="center"/>
      <protection hidden="1"/>
    </xf>
    <xf numFmtId="1" fontId="11" fillId="3" borderId="1" xfId="2" applyNumberFormat="1" applyFont="1" applyFill="1" applyBorder="1" applyAlignment="1" applyProtection="1">
      <alignment horizontal="center" vertical="center"/>
      <protection hidden="1"/>
    </xf>
    <xf numFmtId="0" fontId="15" fillId="8" borderId="1" xfId="0" applyFont="1" applyFill="1" applyBorder="1" applyAlignment="1">
      <alignment vertical="center"/>
    </xf>
    <xf numFmtId="0" fontId="15" fillId="8" borderId="16" xfId="0" applyFont="1" applyFill="1" applyBorder="1" applyAlignment="1"/>
    <xf numFmtId="0" fontId="15" fillId="8" borderId="17" xfId="0" applyFont="1" applyFill="1" applyBorder="1" applyAlignment="1"/>
    <xf numFmtId="0" fontId="15" fillId="5" borderId="0" xfId="0" applyFont="1" applyFill="1" applyBorder="1" applyAlignment="1"/>
    <xf numFmtId="0" fontId="15" fillId="5" borderId="0" xfId="0" applyFont="1" applyFill="1"/>
    <xf numFmtId="0" fontId="15" fillId="0" borderId="0" xfId="0" applyFont="1" applyFill="1"/>
    <xf numFmtId="0" fontId="15" fillId="0" borderId="0" xfId="0" applyFont="1"/>
    <xf numFmtId="0" fontId="15" fillId="8" borderId="0" xfId="0" applyFont="1" applyFill="1" applyAlignment="1">
      <alignment vertical="center"/>
    </xf>
    <xf numFmtId="0" fontId="15" fillId="8" borderId="0" xfId="0" applyFont="1" applyFill="1" applyBorder="1" applyAlignment="1"/>
    <xf numFmtId="0" fontId="12" fillId="8" borderId="1" xfId="0" applyFont="1" applyFill="1" applyBorder="1" applyAlignment="1" applyProtection="1">
      <alignment vertical="center"/>
      <protection hidden="1"/>
    </xf>
    <xf numFmtId="0" fontId="15" fillId="8" borderId="0" xfId="0" applyFont="1" applyFill="1" applyAlignment="1">
      <alignment vertical="center" wrapText="1"/>
    </xf>
    <xf numFmtId="0" fontId="15" fillId="6" borderId="0" xfId="0" applyFont="1" applyFill="1" applyAlignment="1">
      <alignment vertical="center"/>
    </xf>
    <xf numFmtId="0" fontId="15" fillId="0" borderId="0" xfId="0" applyFont="1" applyFill="1" applyAlignment="1">
      <alignment vertical="center"/>
    </xf>
    <xf numFmtId="0" fontId="15" fillId="0" borderId="0" xfId="0" applyFont="1" applyAlignment="1">
      <alignment vertical="center"/>
    </xf>
    <xf numFmtId="0" fontId="15" fillId="5" borderId="0" xfId="0" applyFont="1" applyFill="1" applyAlignment="1">
      <alignment vertical="center"/>
    </xf>
    <xf numFmtId="0" fontId="11" fillId="8" borderId="1" xfId="0"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wrapText="1"/>
      <protection hidden="1"/>
    </xf>
    <xf numFmtId="49" fontId="12" fillId="8" borderId="1" xfId="0" applyNumberFormat="1" applyFont="1" applyFill="1" applyBorder="1" applyAlignment="1" applyProtection="1">
      <alignment horizontal="justify" vertical="center" wrapText="1"/>
      <protection hidden="1"/>
    </xf>
    <xf numFmtId="0" fontId="12" fillId="8" borderId="1" xfId="0" applyFont="1" applyFill="1" applyBorder="1" applyAlignment="1" applyProtection="1">
      <alignment horizontal="center" vertical="center"/>
      <protection hidden="1"/>
    </xf>
    <xf numFmtId="49" fontId="11" fillId="8" borderId="1" xfId="0" applyNumberFormat="1" applyFont="1" applyFill="1" applyBorder="1" applyAlignment="1" applyProtection="1">
      <alignment horizontal="justify" vertical="center" wrapText="1"/>
      <protection hidden="1"/>
    </xf>
    <xf numFmtId="0" fontId="11" fillId="8" borderId="1" xfId="0" applyFont="1" applyFill="1" applyBorder="1" applyProtection="1">
      <protection hidden="1"/>
    </xf>
    <xf numFmtId="0" fontId="11" fillId="2" borderId="0" xfId="0" applyFont="1" applyFill="1" applyProtection="1">
      <protection hidden="1"/>
    </xf>
    <xf numFmtId="164" fontId="11" fillId="2" borderId="0" xfId="0" applyNumberFormat="1" applyFont="1" applyFill="1" applyProtection="1">
      <protection hidden="1"/>
    </xf>
    <xf numFmtId="49" fontId="12" fillId="8" borderId="1" xfId="0" applyNumberFormat="1" applyFont="1" applyFill="1" applyBorder="1" applyAlignment="1" applyProtection="1">
      <alignment horizontal="left" vertical="center" wrapText="1" indent="1"/>
      <protection hidden="1"/>
    </xf>
    <xf numFmtId="0" fontId="11" fillId="8" borderId="3" xfId="0" applyFont="1" applyFill="1" applyBorder="1" applyAlignment="1" applyProtection="1">
      <alignment vertical="center" wrapText="1"/>
      <protection hidden="1"/>
    </xf>
    <xf numFmtId="49" fontId="15" fillId="8" borderId="1" xfId="0" applyNumberFormat="1" applyFont="1" applyFill="1" applyBorder="1" applyAlignment="1" applyProtection="1">
      <alignment horizontal="left" vertical="center" wrapText="1" indent="1"/>
      <protection hidden="1"/>
    </xf>
    <xf numFmtId="0" fontId="12" fillId="8" borderId="3" xfId="0" applyFont="1" applyFill="1" applyBorder="1" applyAlignment="1" applyProtection="1">
      <protection hidden="1"/>
    </xf>
    <xf numFmtId="49" fontId="17" fillId="8" borderId="1" xfId="0" applyNumberFormat="1" applyFont="1" applyFill="1" applyBorder="1" applyAlignment="1" applyProtection="1">
      <alignment horizontal="left" vertical="center" wrapText="1"/>
      <protection hidden="1"/>
    </xf>
    <xf numFmtId="0" fontId="12" fillId="8" borderId="1" xfId="0" applyFont="1" applyFill="1" applyBorder="1" applyAlignment="1" applyProtection="1">
      <protection hidden="1"/>
    </xf>
    <xf numFmtId="0" fontId="12" fillId="2" borderId="0" xfId="0" applyFont="1" applyFill="1" applyBorder="1" applyAlignment="1" applyProtection="1">
      <alignment horizontal="justify" vertical="center" wrapText="1"/>
      <protection hidden="1"/>
    </xf>
    <xf numFmtId="0" fontId="12" fillId="2" borderId="0" xfId="0" applyFont="1" applyFill="1" applyAlignment="1" applyProtection="1">
      <alignment horizontal="center"/>
      <protection hidden="1"/>
    </xf>
    <xf numFmtId="0" fontId="8" fillId="8" borderId="0" xfId="0" applyFont="1" applyFill="1" applyBorder="1" applyAlignment="1"/>
    <xf numFmtId="0" fontId="9" fillId="8" borderId="0" xfId="0" applyFont="1" applyFill="1" applyAlignment="1">
      <alignment horizontal="center"/>
    </xf>
    <xf numFmtId="0" fontId="9" fillId="8" borderId="0" xfId="0" applyFont="1" applyFill="1"/>
    <xf numFmtId="0" fontId="9" fillId="8" borderId="1" xfId="0" applyFont="1" applyFill="1" applyBorder="1" applyAlignment="1">
      <alignment horizontal="center"/>
    </xf>
    <xf numFmtId="0" fontId="9" fillId="8" borderId="1" xfId="0" applyFont="1" applyFill="1" applyBorder="1"/>
    <xf numFmtId="0" fontId="9" fillId="0" borderId="0" xfId="0" applyFont="1" applyAlignment="1">
      <alignment horizontal="center"/>
    </xf>
    <xf numFmtId="0" fontId="9" fillId="0" borderId="0" xfId="0" applyFont="1" applyFill="1" applyAlignment="1">
      <alignment vertical="center"/>
    </xf>
    <xf numFmtId="0" fontId="9" fillId="0" borderId="0" xfId="0" applyFont="1" applyAlignment="1">
      <alignment vertical="center"/>
    </xf>
    <xf numFmtId="0" fontId="8" fillId="8" borderId="0" xfId="0" applyFont="1" applyFill="1" applyAlignment="1">
      <alignment horizontal="center"/>
    </xf>
    <xf numFmtId="0" fontId="9" fillId="8" borderId="1" xfId="0" applyFont="1" applyFill="1" applyBorder="1" applyAlignment="1">
      <alignment horizontal="center" wrapText="1"/>
    </xf>
    <xf numFmtId="0" fontId="9" fillId="8" borderId="1" xfId="0" applyFont="1" applyFill="1" applyBorder="1" applyAlignment="1">
      <alignment horizontal="center" vertical="center" wrapText="1"/>
    </xf>
    <xf numFmtId="0" fontId="11" fillId="8" borderId="1" xfId="0" applyFont="1" applyFill="1" applyBorder="1" applyAlignment="1" applyProtection="1">
      <alignment horizontal="center" vertical="center" wrapText="1"/>
      <protection hidden="1"/>
    </xf>
    <xf numFmtId="0" fontId="11" fillId="8" borderId="1" xfId="0" applyFont="1" applyFill="1" applyBorder="1" applyAlignment="1" applyProtection="1">
      <alignment horizontal="center" vertical="center" wrapText="1"/>
      <protection hidden="1"/>
    </xf>
    <xf numFmtId="0" fontId="11" fillId="8" borderId="2" xfId="0" applyFont="1" applyFill="1" applyBorder="1" applyAlignment="1" applyProtection="1">
      <alignment horizontal="center" vertical="center" wrapText="1"/>
      <protection hidden="1"/>
    </xf>
    <xf numFmtId="0" fontId="11" fillId="8" borderId="3" xfId="0" applyFont="1" applyFill="1" applyBorder="1" applyAlignment="1" applyProtection="1">
      <alignment horizontal="center" vertical="center" wrapText="1"/>
      <protection hidden="1"/>
    </xf>
    <xf numFmtId="0" fontId="11" fillId="8" borderId="4" xfId="0" applyFont="1" applyFill="1" applyBorder="1" applyAlignment="1" applyProtection="1">
      <alignment horizontal="center" vertical="center" wrapText="1"/>
      <protection hidden="1"/>
    </xf>
    <xf numFmtId="0" fontId="17" fillId="8" borderId="2" xfId="0" applyFont="1" applyFill="1" applyBorder="1" applyAlignment="1" applyProtection="1">
      <alignment horizontal="center" vertical="center" wrapText="1"/>
      <protection hidden="1"/>
    </xf>
    <xf numFmtId="0" fontId="17" fillId="8" borderId="3" xfId="0" applyFont="1" applyFill="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0" fontId="15" fillId="8" borderId="0" xfId="0" applyFont="1" applyFill="1" applyAlignment="1">
      <alignment horizontal="center" vertical="center" wrapText="1"/>
    </xf>
    <xf numFmtId="0" fontId="11" fillId="8" borderId="0" xfId="0" applyFont="1" applyFill="1" applyBorder="1" applyAlignment="1" applyProtection="1">
      <alignment horizontal="center" vertical="center"/>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4" fillId="8" borderId="0" xfId="0" applyFont="1" applyFill="1" applyAlignment="1">
      <alignment horizontal="center" vertical="center" wrapText="1"/>
    </xf>
    <xf numFmtId="0" fontId="10" fillId="8" borderId="1"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11" fillId="8" borderId="0" xfId="0" applyFont="1" applyFill="1" applyAlignment="1">
      <alignment horizontal="center" vertical="center"/>
    </xf>
    <xf numFmtId="0" fontId="11" fillId="8" borderId="16" xfId="0" applyFont="1" applyFill="1" applyBorder="1" applyAlignment="1" applyProtection="1">
      <alignment horizontal="center" vertical="center"/>
      <protection hidden="1"/>
    </xf>
    <xf numFmtId="0" fontId="11" fillId="8" borderId="17" xfId="0" applyFont="1" applyFill="1" applyBorder="1" applyAlignment="1" applyProtection="1">
      <alignment horizontal="center" vertical="center"/>
      <protection hidden="1"/>
    </xf>
    <xf numFmtId="0" fontId="5" fillId="8" borderId="0"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center" vertical="center" wrapText="1"/>
      <protection hidden="1"/>
    </xf>
    <xf numFmtId="0" fontId="11" fillId="6" borderId="20" xfId="0" applyFont="1" applyFill="1" applyBorder="1" applyAlignment="1" applyProtection="1">
      <alignment horizontal="center" vertical="center" wrapText="1"/>
      <protection hidden="1"/>
    </xf>
    <xf numFmtId="0" fontId="6" fillId="8" borderId="0" xfId="0" applyFont="1" applyFill="1" applyAlignment="1" applyProtection="1">
      <alignment horizontal="left" vertical="center"/>
      <protection hidden="1"/>
    </xf>
    <xf numFmtId="0" fontId="10" fillId="8" borderId="2" xfId="0" applyFont="1" applyFill="1" applyBorder="1" applyAlignment="1" applyProtection="1">
      <alignment horizontal="center" vertical="center" wrapText="1"/>
      <protection hidden="1"/>
    </xf>
    <xf numFmtId="0" fontId="10" fillId="8" borderId="3" xfId="0" applyFont="1" applyFill="1" applyBorder="1" applyAlignment="1" applyProtection="1">
      <alignment horizontal="center" vertical="center" wrapText="1"/>
      <protection hidden="1"/>
    </xf>
    <xf numFmtId="0" fontId="10" fillId="8" borderId="4" xfId="0" applyFont="1" applyFill="1" applyBorder="1" applyAlignment="1" applyProtection="1">
      <alignment horizontal="center" vertical="center" wrapText="1"/>
      <protection hidden="1"/>
    </xf>
    <xf numFmtId="0" fontId="10" fillId="8" borderId="0" xfId="0" applyFont="1" applyFill="1" applyAlignment="1">
      <alignment horizontal="center" vertical="center" wrapText="1"/>
    </xf>
    <xf numFmtId="0" fontId="9" fillId="8" borderId="15" xfId="0" applyFont="1" applyFill="1" applyBorder="1" applyAlignment="1">
      <alignment horizontal="center"/>
    </xf>
    <xf numFmtId="0" fontId="9" fillId="8" borderId="16" xfId="0" applyFont="1" applyFill="1" applyBorder="1" applyAlignment="1">
      <alignment horizontal="center"/>
    </xf>
    <xf numFmtId="0" fontId="9" fillId="8" borderId="17" xfId="0" applyFont="1" applyFill="1" applyBorder="1" applyAlignment="1">
      <alignment horizontal="center"/>
    </xf>
    <xf numFmtId="0" fontId="9" fillId="8" borderId="2" xfId="0" applyFont="1" applyFill="1" applyBorder="1" applyAlignment="1">
      <alignment horizontal="center" vertical="center"/>
    </xf>
    <xf numFmtId="0" fontId="9" fillId="8" borderId="4" xfId="0" applyFont="1" applyFill="1" applyBorder="1" applyAlignment="1">
      <alignment horizontal="center" vertical="center"/>
    </xf>
    <xf numFmtId="0" fontId="7" fillId="8" borderId="0" xfId="0" applyFont="1" applyFill="1" applyAlignment="1">
      <alignment horizontal="center" vertical="center"/>
    </xf>
  </cellXfs>
  <cellStyles count="3">
    <cellStyle name="Comma" xfId="1" builtinId="3"/>
    <cellStyle name="Normal" xfId="0" builtinId="0"/>
    <cellStyle name="Percent" xfId="2" builtinId="5"/>
  </cellStyles>
  <dxfs count="3">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efreshError="1"/>
      <sheetData sheetId="1" refreshError="1"/>
      <sheetData sheetId="2" refreshError="1"/>
      <sheetData sheetId="3" refreshError="1"/>
      <sheetData sheetId="4" refreshError="1">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3"/>
  <sheetViews>
    <sheetView view="pageBreakPreview" topLeftCell="A40" zoomScale="80" zoomScaleNormal="100" zoomScaleSheetLayoutView="80" workbookViewId="0">
      <selection activeCell="B79" sqref="B79"/>
    </sheetView>
  </sheetViews>
  <sheetFormatPr defaultColWidth="9.140625" defaultRowHeight="15.75" x14ac:dyDescent="0.25"/>
  <cols>
    <col min="1" max="1" width="8.28515625" style="67" customWidth="1"/>
    <col min="2" max="2" width="89.85546875" style="146" customWidth="1"/>
    <col min="3" max="3" width="11.5703125" style="147" customWidth="1"/>
    <col min="4" max="4" width="56.28515625" style="67" customWidth="1"/>
    <col min="5" max="245" width="9.140625" style="67"/>
    <col min="246" max="247" width="44" style="67" customWidth="1"/>
    <col min="248" max="248" width="37.5703125" style="67" customWidth="1"/>
    <col min="249" max="16384" width="9.140625" style="67"/>
  </cols>
  <sheetData>
    <row r="1" spans="1:23" s="130" customFormat="1" ht="44.25" customHeight="1" x14ac:dyDescent="0.25">
      <c r="A1" s="167" t="s">
        <v>115</v>
      </c>
      <c r="B1" s="167"/>
      <c r="C1" s="167"/>
      <c r="D1" s="167"/>
      <c r="E1" s="127"/>
      <c r="F1" s="127"/>
      <c r="G1" s="127"/>
      <c r="H1" s="128"/>
      <c r="I1" s="128"/>
      <c r="J1" s="128"/>
      <c r="K1" s="128"/>
      <c r="L1" s="128"/>
      <c r="M1" s="128"/>
      <c r="N1" s="128"/>
      <c r="O1" s="128"/>
      <c r="P1" s="128"/>
      <c r="Q1" s="128"/>
      <c r="R1" s="128"/>
      <c r="S1" s="128"/>
      <c r="T1" s="128"/>
      <c r="U1" s="129"/>
      <c r="V1" s="129"/>
      <c r="W1" s="129"/>
    </row>
    <row r="2" spans="1:23" ht="15.6" x14ac:dyDescent="0.3">
      <c r="A2" s="168" t="s">
        <v>60</v>
      </c>
      <c r="B2" s="168"/>
      <c r="C2" s="168"/>
      <c r="D2" s="168"/>
    </row>
    <row r="3" spans="1:23" ht="15.6" x14ac:dyDescent="0.3">
      <c r="A3" s="77"/>
      <c r="B3" s="76"/>
      <c r="C3" s="77"/>
      <c r="D3" s="77"/>
    </row>
    <row r="4" spans="1:23" ht="58.5" customHeight="1" x14ac:dyDescent="0.25">
      <c r="A4" s="132" t="s">
        <v>0</v>
      </c>
      <c r="B4" s="132" t="s">
        <v>42</v>
      </c>
      <c r="C4" s="132" t="s">
        <v>1</v>
      </c>
      <c r="D4" s="132" t="s">
        <v>118</v>
      </c>
    </row>
    <row r="5" spans="1:23" ht="15.6" x14ac:dyDescent="0.3">
      <c r="A5" s="133" t="s">
        <v>6</v>
      </c>
      <c r="B5" s="134" t="s">
        <v>6</v>
      </c>
      <c r="C5" s="135"/>
      <c r="D5" s="135" t="s">
        <v>6</v>
      </c>
    </row>
    <row r="6" spans="1:23" s="138" customFormat="1" x14ac:dyDescent="0.25">
      <c r="A6" s="161">
        <v>1</v>
      </c>
      <c r="B6" s="136" t="s">
        <v>7</v>
      </c>
      <c r="C6" s="66">
        <v>8</v>
      </c>
      <c r="D6" s="137"/>
      <c r="F6" s="139"/>
    </row>
    <row r="7" spans="1:23" x14ac:dyDescent="0.25">
      <c r="A7" s="162"/>
      <c r="B7" s="140" t="s">
        <v>8</v>
      </c>
      <c r="C7" s="135">
        <v>2</v>
      </c>
      <c r="D7" s="135"/>
    </row>
    <row r="8" spans="1:23" x14ac:dyDescent="0.25">
      <c r="A8" s="162"/>
      <c r="B8" s="140" t="s">
        <v>31</v>
      </c>
      <c r="C8" s="135">
        <v>2</v>
      </c>
      <c r="D8" s="135"/>
    </row>
    <row r="9" spans="1:23" x14ac:dyDescent="0.25">
      <c r="A9" s="162"/>
      <c r="B9" s="140" t="s">
        <v>9</v>
      </c>
      <c r="C9" s="135">
        <v>2</v>
      </c>
      <c r="D9" s="135"/>
    </row>
    <row r="10" spans="1:23" x14ac:dyDescent="0.25">
      <c r="A10" s="162"/>
      <c r="B10" s="140" t="s">
        <v>72</v>
      </c>
      <c r="C10" s="135">
        <v>1</v>
      </c>
      <c r="D10" s="135"/>
    </row>
    <row r="11" spans="1:23" x14ac:dyDescent="0.25">
      <c r="A11" s="163"/>
      <c r="B11" s="140" t="s">
        <v>73</v>
      </c>
      <c r="C11" s="135">
        <v>1</v>
      </c>
      <c r="D11" s="135"/>
    </row>
    <row r="12" spans="1:23" ht="15.6" x14ac:dyDescent="0.3">
      <c r="A12" s="133" t="s">
        <v>6</v>
      </c>
      <c r="B12" s="134" t="s">
        <v>6</v>
      </c>
      <c r="C12" s="135"/>
      <c r="D12" s="135"/>
    </row>
    <row r="13" spans="1:23" s="138" customFormat="1" x14ac:dyDescent="0.25">
      <c r="A13" s="161">
        <v>2</v>
      </c>
      <c r="B13" s="136" t="s">
        <v>83</v>
      </c>
      <c r="C13" s="66">
        <v>30</v>
      </c>
      <c r="D13" s="137"/>
    </row>
    <row r="14" spans="1:23" ht="31.5" x14ac:dyDescent="0.25">
      <c r="A14" s="162"/>
      <c r="B14" s="140" t="s">
        <v>95</v>
      </c>
      <c r="C14" s="135">
        <v>10</v>
      </c>
      <c r="D14" s="135"/>
    </row>
    <row r="15" spans="1:23" ht="31.5" x14ac:dyDescent="0.25">
      <c r="A15" s="162"/>
      <c r="B15" s="140" t="s">
        <v>96</v>
      </c>
      <c r="C15" s="135">
        <v>10</v>
      </c>
      <c r="D15" s="135"/>
    </row>
    <row r="16" spans="1:23" ht="31.5" x14ac:dyDescent="0.25">
      <c r="A16" s="162"/>
      <c r="B16" s="140" t="s">
        <v>74</v>
      </c>
      <c r="C16" s="135">
        <v>10</v>
      </c>
      <c r="D16" s="135"/>
    </row>
    <row r="17" spans="1:4" ht="15.6" x14ac:dyDescent="0.3">
      <c r="A17" s="133" t="s">
        <v>6</v>
      </c>
      <c r="B17" s="134"/>
      <c r="C17" s="135"/>
      <c r="D17" s="135"/>
    </row>
    <row r="18" spans="1:4" s="138" customFormat="1" x14ac:dyDescent="0.25">
      <c r="A18" s="161">
        <v>3</v>
      </c>
      <c r="B18" s="136" t="s">
        <v>77</v>
      </c>
      <c r="C18" s="66">
        <v>21</v>
      </c>
      <c r="D18" s="137"/>
    </row>
    <row r="19" spans="1:4" ht="30" customHeight="1" x14ac:dyDescent="0.25">
      <c r="A19" s="162"/>
      <c r="B19" s="140" t="s">
        <v>97</v>
      </c>
      <c r="C19" s="135">
        <v>7</v>
      </c>
      <c r="D19" s="135"/>
    </row>
    <row r="20" spans="1:4" ht="30.75" customHeight="1" x14ac:dyDescent="0.25">
      <c r="A20" s="162"/>
      <c r="B20" s="140" t="s">
        <v>98</v>
      </c>
      <c r="C20" s="135">
        <v>7</v>
      </c>
      <c r="D20" s="135"/>
    </row>
    <row r="21" spans="1:4" x14ac:dyDescent="0.25">
      <c r="A21" s="162"/>
      <c r="B21" s="140" t="s">
        <v>75</v>
      </c>
      <c r="C21" s="135">
        <v>7</v>
      </c>
      <c r="D21" s="135"/>
    </row>
    <row r="22" spans="1:4" ht="15.6" x14ac:dyDescent="0.3">
      <c r="A22" s="133" t="s">
        <v>6</v>
      </c>
      <c r="B22" s="134"/>
      <c r="C22" s="135"/>
      <c r="D22" s="135"/>
    </row>
    <row r="23" spans="1:4" s="138" customFormat="1" x14ac:dyDescent="0.25">
      <c r="A23" s="161">
        <v>4</v>
      </c>
      <c r="B23" s="136" t="s">
        <v>78</v>
      </c>
      <c r="C23" s="66">
        <v>21</v>
      </c>
      <c r="D23" s="137"/>
    </row>
    <row r="24" spans="1:4" ht="31.5" x14ac:dyDescent="0.25">
      <c r="A24" s="162"/>
      <c r="B24" s="140" t="s">
        <v>99</v>
      </c>
      <c r="C24" s="135">
        <v>7</v>
      </c>
      <c r="D24" s="135"/>
    </row>
    <row r="25" spans="1:4" x14ac:dyDescent="0.25">
      <c r="A25" s="162"/>
      <c r="B25" s="140" t="s">
        <v>76</v>
      </c>
      <c r="C25" s="135">
        <v>7</v>
      </c>
      <c r="D25" s="135"/>
    </row>
    <row r="26" spans="1:4" ht="31.5" x14ac:dyDescent="0.25">
      <c r="A26" s="162"/>
      <c r="B26" s="140" t="s">
        <v>100</v>
      </c>
      <c r="C26" s="135">
        <v>7</v>
      </c>
      <c r="D26" s="135"/>
    </row>
    <row r="27" spans="1:4" ht="15.6" x14ac:dyDescent="0.3">
      <c r="A27" s="133" t="s">
        <v>6</v>
      </c>
      <c r="B27" s="134"/>
      <c r="C27" s="135"/>
      <c r="D27" s="135"/>
    </row>
    <row r="28" spans="1:4" s="138" customFormat="1" x14ac:dyDescent="0.25">
      <c r="A28" s="161">
        <v>5</v>
      </c>
      <c r="B28" s="136" t="s">
        <v>79</v>
      </c>
      <c r="C28" s="66">
        <v>24</v>
      </c>
      <c r="D28" s="137"/>
    </row>
    <row r="29" spans="1:4" ht="31.5" x14ac:dyDescent="0.25">
      <c r="A29" s="162"/>
      <c r="B29" s="140" t="s">
        <v>101</v>
      </c>
      <c r="C29" s="135">
        <v>8</v>
      </c>
      <c r="D29" s="135"/>
    </row>
    <row r="30" spans="1:4" ht="31.5" x14ac:dyDescent="0.25">
      <c r="A30" s="162"/>
      <c r="B30" s="140" t="s">
        <v>102</v>
      </c>
      <c r="C30" s="135">
        <v>8</v>
      </c>
      <c r="D30" s="135"/>
    </row>
    <row r="31" spans="1:4" ht="31.5" x14ac:dyDescent="0.25">
      <c r="A31" s="162"/>
      <c r="B31" s="140" t="s">
        <v>82</v>
      </c>
      <c r="C31" s="135">
        <v>8</v>
      </c>
      <c r="D31" s="135"/>
    </row>
    <row r="32" spans="1:4" ht="15" customHeight="1" x14ac:dyDescent="0.3">
      <c r="A32" s="133" t="s">
        <v>6</v>
      </c>
      <c r="B32" s="134"/>
      <c r="C32" s="135"/>
      <c r="D32" s="135"/>
    </row>
    <row r="33" spans="1:4" s="138" customFormat="1" x14ac:dyDescent="0.25">
      <c r="A33" s="161">
        <v>6</v>
      </c>
      <c r="B33" s="136" t="s">
        <v>104</v>
      </c>
      <c r="C33" s="66">
        <v>20</v>
      </c>
      <c r="D33" s="137"/>
    </row>
    <row r="34" spans="1:4" ht="31.5" x14ac:dyDescent="0.25">
      <c r="A34" s="162"/>
      <c r="B34" s="140" t="s">
        <v>103</v>
      </c>
      <c r="C34" s="135">
        <v>8</v>
      </c>
      <c r="D34" s="135"/>
    </row>
    <row r="35" spans="1:4" x14ac:dyDescent="0.25">
      <c r="A35" s="162"/>
      <c r="B35" s="140" t="s">
        <v>105</v>
      </c>
      <c r="C35" s="135">
        <v>6</v>
      </c>
      <c r="D35" s="135"/>
    </row>
    <row r="36" spans="1:4" x14ac:dyDescent="0.25">
      <c r="A36" s="162"/>
      <c r="B36" s="140" t="s">
        <v>106</v>
      </c>
      <c r="C36" s="135">
        <v>6</v>
      </c>
      <c r="D36" s="135"/>
    </row>
    <row r="37" spans="1:4" x14ac:dyDescent="0.25">
      <c r="A37" s="133" t="s">
        <v>6</v>
      </c>
      <c r="B37" s="134"/>
      <c r="C37" s="135"/>
      <c r="D37" s="135"/>
    </row>
    <row r="38" spans="1:4" s="138" customFormat="1" x14ac:dyDescent="0.25">
      <c r="A38" s="161">
        <v>7</v>
      </c>
      <c r="B38" s="136" t="s">
        <v>54</v>
      </c>
      <c r="C38" s="66">
        <v>20</v>
      </c>
      <c r="D38" s="137"/>
    </row>
    <row r="39" spans="1:4" ht="33" customHeight="1" x14ac:dyDescent="0.25">
      <c r="A39" s="162"/>
      <c r="B39" s="140" t="s">
        <v>123</v>
      </c>
      <c r="C39" s="135">
        <v>5</v>
      </c>
      <c r="D39" s="135"/>
    </row>
    <row r="40" spans="1:4" ht="31.5" x14ac:dyDescent="0.25">
      <c r="A40" s="162"/>
      <c r="B40" s="140" t="s">
        <v>122</v>
      </c>
      <c r="C40" s="135">
        <v>5</v>
      </c>
      <c r="D40" s="135"/>
    </row>
    <row r="41" spans="1:4" x14ac:dyDescent="0.25">
      <c r="A41" s="162"/>
      <c r="B41" s="140" t="s">
        <v>80</v>
      </c>
      <c r="C41" s="135">
        <v>5</v>
      </c>
      <c r="D41" s="135"/>
    </row>
    <row r="42" spans="1:4" s="138" customFormat="1" x14ac:dyDescent="0.25">
      <c r="A42" s="162"/>
      <c r="B42" s="140" t="s">
        <v>81</v>
      </c>
      <c r="C42" s="135">
        <v>5</v>
      </c>
      <c r="D42" s="137"/>
    </row>
    <row r="43" spans="1:4" x14ac:dyDescent="0.25">
      <c r="A43" s="133" t="s">
        <v>6</v>
      </c>
      <c r="B43" s="134"/>
      <c r="C43" s="135"/>
      <c r="D43" s="135"/>
    </row>
    <row r="44" spans="1:4" x14ac:dyDescent="0.25">
      <c r="A44" s="161">
        <v>8</v>
      </c>
      <c r="B44" s="136" t="s">
        <v>84</v>
      </c>
      <c r="C44" s="66">
        <v>10</v>
      </c>
      <c r="D44" s="66"/>
    </row>
    <row r="45" spans="1:4" ht="31.5" x14ac:dyDescent="0.25">
      <c r="A45" s="162"/>
      <c r="B45" s="140" t="s">
        <v>85</v>
      </c>
      <c r="C45" s="135">
        <v>5</v>
      </c>
      <c r="D45" s="135"/>
    </row>
    <row r="46" spans="1:4" s="138" customFormat="1" ht="31.5" x14ac:dyDescent="0.25">
      <c r="A46" s="162"/>
      <c r="B46" s="140" t="s">
        <v>109</v>
      </c>
      <c r="C46" s="135">
        <v>5</v>
      </c>
      <c r="D46" s="135"/>
    </row>
    <row r="47" spans="1:4" ht="15" customHeight="1" x14ac:dyDescent="0.3">
      <c r="A47" s="133" t="s">
        <v>6</v>
      </c>
      <c r="B47" s="134"/>
      <c r="C47" s="135"/>
      <c r="D47" s="135"/>
    </row>
    <row r="48" spans="1:4" ht="15" customHeight="1" x14ac:dyDescent="0.25">
      <c r="A48" s="161">
        <v>9</v>
      </c>
      <c r="B48" s="136" t="s">
        <v>10</v>
      </c>
      <c r="C48" s="66">
        <v>15</v>
      </c>
      <c r="D48" s="135"/>
    </row>
    <row r="49" spans="1:4" x14ac:dyDescent="0.25">
      <c r="A49" s="162"/>
      <c r="B49" s="140" t="s">
        <v>110</v>
      </c>
      <c r="C49" s="135">
        <v>3</v>
      </c>
      <c r="D49" s="135"/>
    </row>
    <row r="50" spans="1:4" x14ac:dyDescent="0.25">
      <c r="A50" s="162"/>
      <c r="B50" s="140" t="s">
        <v>11</v>
      </c>
      <c r="C50" s="135">
        <v>3</v>
      </c>
      <c r="D50" s="135"/>
    </row>
    <row r="51" spans="1:4" ht="15" customHeight="1" x14ac:dyDescent="0.25">
      <c r="A51" s="162"/>
      <c r="B51" s="140" t="s">
        <v>12</v>
      </c>
      <c r="C51" s="135">
        <v>3</v>
      </c>
      <c r="D51" s="135"/>
    </row>
    <row r="52" spans="1:4" s="138" customFormat="1" x14ac:dyDescent="0.25">
      <c r="A52" s="162"/>
      <c r="B52" s="140" t="s">
        <v>86</v>
      </c>
      <c r="C52" s="135">
        <v>3</v>
      </c>
      <c r="D52" s="137"/>
    </row>
    <row r="53" spans="1:4" ht="31.5" x14ac:dyDescent="0.25">
      <c r="A53" s="163"/>
      <c r="B53" s="140" t="s">
        <v>87</v>
      </c>
      <c r="C53" s="135">
        <v>3</v>
      </c>
      <c r="D53" s="135"/>
    </row>
    <row r="54" spans="1:4" x14ac:dyDescent="0.25">
      <c r="A54" s="133" t="s">
        <v>6</v>
      </c>
      <c r="B54" s="134" t="s">
        <v>6</v>
      </c>
      <c r="C54" s="135"/>
      <c r="D54" s="135"/>
    </row>
    <row r="55" spans="1:4" x14ac:dyDescent="0.25">
      <c r="A55" s="161">
        <v>10</v>
      </c>
      <c r="B55" s="63" t="s">
        <v>13</v>
      </c>
      <c r="C55" s="66">
        <v>18</v>
      </c>
      <c r="D55" s="135"/>
    </row>
    <row r="56" spans="1:4" ht="50.25" customHeight="1" x14ac:dyDescent="0.25">
      <c r="A56" s="162"/>
      <c r="B56" s="140" t="s">
        <v>89</v>
      </c>
      <c r="C56" s="135">
        <v>6</v>
      </c>
      <c r="D56" s="135"/>
    </row>
    <row r="57" spans="1:4" s="138" customFormat="1" ht="29.25" customHeight="1" x14ac:dyDescent="0.25">
      <c r="A57" s="162"/>
      <c r="B57" s="140" t="s">
        <v>88</v>
      </c>
      <c r="C57" s="135">
        <v>6</v>
      </c>
      <c r="D57" s="137"/>
    </row>
    <row r="58" spans="1:4" s="138" customFormat="1" x14ac:dyDescent="0.25">
      <c r="A58" s="163"/>
      <c r="B58" s="140" t="s">
        <v>14</v>
      </c>
      <c r="C58" s="135">
        <v>6</v>
      </c>
      <c r="D58" s="135"/>
    </row>
    <row r="59" spans="1:4" x14ac:dyDescent="0.25">
      <c r="A59" s="141"/>
      <c r="B59" s="140"/>
      <c r="C59" s="135"/>
      <c r="D59" s="135"/>
    </row>
    <row r="60" spans="1:4" x14ac:dyDescent="0.25">
      <c r="A60" s="161">
        <v>11</v>
      </c>
      <c r="B60" s="136" t="s">
        <v>15</v>
      </c>
      <c r="C60" s="66">
        <v>10</v>
      </c>
      <c r="D60" s="135"/>
    </row>
    <row r="61" spans="1:4" x14ac:dyDescent="0.25">
      <c r="A61" s="162"/>
      <c r="B61" s="140" t="s">
        <v>16</v>
      </c>
      <c r="C61" s="135">
        <v>1</v>
      </c>
      <c r="D61" s="135"/>
    </row>
    <row r="62" spans="1:4" ht="47.25" x14ac:dyDescent="0.25">
      <c r="A62" s="162"/>
      <c r="B62" s="142" t="s">
        <v>71</v>
      </c>
      <c r="C62" s="135"/>
      <c r="D62" s="135"/>
    </row>
    <row r="63" spans="1:4" x14ac:dyDescent="0.25">
      <c r="A63" s="162"/>
      <c r="B63" s="140" t="s">
        <v>64</v>
      </c>
      <c r="C63" s="135">
        <v>3</v>
      </c>
      <c r="D63" s="135"/>
    </row>
    <row r="64" spans="1:4" ht="31.5" x14ac:dyDescent="0.25">
      <c r="A64" s="162"/>
      <c r="B64" s="140" t="s">
        <v>70</v>
      </c>
      <c r="C64" s="135">
        <v>3</v>
      </c>
      <c r="D64" s="137"/>
    </row>
    <row r="65" spans="1:4" x14ac:dyDescent="0.25">
      <c r="A65" s="163"/>
      <c r="B65" s="140" t="s">
        <v>55</v>
      </c>
      <c r="C65" s="135">
        <v>3</v>
      </c>
      <c r="D65" s="135"/>
    </row>
    <row r="66" spans="1:4" x14ac:dyDescent="0.25">
      <c r="A66" s="143"/>
      <c r="B66" s="140"/>
      <c r="C66" s="135"/>
      <c r="D66" s="135"/>
    </row>
    <row r="67" spans="1:4" x14ac:dyDescent="0.25">
      <c r="A67" s="164">
        <v>12</v>
      </c>
      <c r="B67" s="144" t="s">
        <v>17</v>
      </c>
      <c r="C67" s="64">
        <v>5</v>
      </c>
      <c r="D67" s="135"/>
    </row>
    <row r="68" spans="1:4" s="138" customFormat="1" ht="31.5" x14ac:dyDescent="0.25">
      <c r="A68" s="165"/>
      <c r="B68" s="142" t="s">
        <v>90</v>
      </c>
      <c r="C68" s="135">
        <v>3</v>
      </c>
      <c r="D68" s="137"/>
    </row>
    <row r="69" spans="1:4" x14ac:dyDescent="0.25">
      <c r="A69" s="166"/>
      <c r="B69" s="142" t="s">
        <v>91</v>
      </c>
      <c r="C69" s="135">
        <v>2</v>
      </c>
      <c r="D69" s="135"/>
    </row>
    <row r="70" spans="1:4" x14ac:dyDescent="0.25">
      <c r="A70" s="145"/>
      <c r="B70" s="140"/>
      <c r="C70" s="135"/>
      <c r="D70" s="135"/>
    </row>
    <row r="71" spans="1:4" x14ac:dyDescent="0.25">
      <c r="A71" s="160">
        <v>13</v>
      </c>
      <c r="B71" s="63" t="s">
        <v>18</v>
      </c>
      <c r="C71" s="66">
        <v>10</v>
      </c>
      <c r="D71" s="135"/>
    </row>
    <row r="72" spans="1:4" s="138" customFormat="1" ht="31.5" x14ac:dyDescent="0.25">
      <c r="A72" s="160"/>
      <c r="B72" s="140" t="s">
        <v>120</v>
      </c>
      <c r="C72" s="135">
        <v>5</v>
      </c>
      <c r="D72" s="137"/>
    </row>
    <row r="73" spans="1:4" ht="31.5" x14ac:dyDescent="0.25">
      <c r="A73" s="160"/>
      <c r="B73" s="140" t="s">
        <v>121</v>
      </c>
      <c r="C73" s="135">
        <v>5</v>
      </c>
      <c r="D73" s="135"/>
    </row>
    <row r="74" spans="1:4" x14ac:dyDescent="0.25">
      <c r="A74" s="62"/>
      <c r="B74" s="140"/>
      <c r="C74" s="135"/>
      <c r="D74" s="135"/>
    </row>
    <row r="75" spans="1:4" s="138" customFormat="1" x14ac:dyDescent="0.25">
      <c r="A75" s="160">
        <v>14</v>
      </c>
      <c r="B75" s="136" t="s">
        <v>19</v>
      </c>
      <c r="C75" s="66">
        <v>10</v>
      </c>
      <c r="D75" s="66"/>
    </row>
    <row r="76" spans="1:4" ht="31.5" x14ac:dyDescent="0.25">
      <c r="A76" s="160"/>
      <c r="B76" s="140" t="s">
        <v>59</v>
      </c>
      <c r="C76" s="135">
        <v>10</v>
      </c>
      <c r="D76" s="135"/>
    </row>
    <row r="77" spans="1:4" x14ac:dyDescent="0.25">
      <c r="A77" s="133" t="s">
        <v>6</v>
      </c>
      <c r="B77" s="140" t="s">
        <v>6</v>
      </c>
      <c r="C77" s="135"/>
      <c r="D77" s="135"/>
    </row>
    <row r="78" spans="1:4" x14ac:dyDescent="0.25">
      <c r="A78" s="160">
        <v>15</v>
      </c>
      <c r="B78" s="63" t="s">
        <v>65</v>
      </c>
      <c r="C78" s="66">
        <v>78</v>
      </c>
      <c r="D78" s="135"/>
    </row>
    <row r="79" spans="1:4" x14ac:dyDescent="0.25">
      <c r="A79" s="160"/>
      <c r="B79" s="140"/>
      <c r="C79" s="135"/>
      <c r="D79" s="135"/>
    </row>
    <row r="80" spans="1:4" ht="34.5" customHeight="1" x14ac:dyDescent="0.25">
      <c r="A80" s="160"/>
      <c r="B80" s="140" t="s">
        <v>119</v>
      </c>
      <c r="C80" s="135">
        <v>10</v>
      </c>
      <c r="D80" s="135"/>
    </row>
    <row r="81" spans="1:4" ht="36.75" customHeight="1" x14ac:dyDescent="0.25">
      <c r="A81" s="160"/>
      <c r="B81" s="140" t="s">
        <v>20</v>
      </c>
      <c r="C81" s="135">
        <v>8</v>
      </c>
      <c r="D81" s="135"/>
    </row>
    <row r="82" spans="1:4" ht="31.5" x14ac:dyDescent="0.25">
      <c r="A82" s="160"/>
      <c r="B82" s="140" t="s">
        <v>21</v>
      </c>
      <c r="C82" s="135">
        <v>5</v>
      </c>
      <c r="D82" s="135"/>
    </row>
    <row r="83" spans="1:4" ht="47.25" x14ac:dyDescent="0.25">
      <c r="A83" s="160"/>
      <c r="B83" s="140" t="s">
        <v>22</v>
      </c>
      <c r="C83" s="135">
        <v>8</v>
      </c>
      <c r="D83" s="135"/>
    </row>
    <row r="84" spans="1:4" ht="47.25" x14ac:dyDescent="0.25">
      <c r="A84" s="160"/>
      <c r="B84" s="140" t="s">
        <v>57</v>
      </c>
      <c r="C84" s="135">
        <v>10</v>
      </c>
      <c r="D84" s="135"/>
    </row>
    <row r="85" spans="1:4" x14ac:dyDescent="0.25">
      <c r="A85" s="160"/>
      <c r="B85" s="140" t="s">
        <v>112</v>
      </c>
      <c r="C85" s="135">
        <v>8</v>
      </c>
      <c r="D85" s="135"/>
    </row>
    <row r="86" spans="1:4" x14ac:dyDescent="0.25">
      <c r="A86" s="160"/>
      <c r="B86" s="140" t="s">
        <v>113</v>
      </c>
      <c r="C86" s="135">
        <v>8</v>
      </c>
      <c r="D86" s="135"/>
    </row>
    <row r="87" spans="1:4" ht="31.5" x14ac:dyDescent="0.25">
      <c r="A87" s="160"/>
      <c r="B87" s="140" t="s">
        <v>93</v>
      </c>
      <c r="C87" s="135">
        <v>8</v>
      </c>
      <c r="D87" s="135"/>
    </row>
    <row r="88" spans="1:4" ht="31.5" x14ac:dyDescent="0.25">
      <c r="A88" s="160"/>
      <c r="B88" s="140" t="s">
        <v>114</v>
      </c>
      <c r="C88" s="135">
        <v>8</v>
      </c>
      <c r="D88" s="135"/>
    </row>
    <row r="89" spans="1:4" ht="47.25" x14ac:dyDescent="0.25">
      <c r="A89" s="160"/>
      <c r="B89" s="140" t="s">
        <v>92</v>
      </c>
      <c r="C89" s="135">
        <v>5</v>
      </c>
      <c r="D89" s="135"/>
    </row>
    <row r="90" spans="1:4" x14ac:dyDescent="0.25">
      <c r="A90" s="160"/>
      <c r="B90" s="140"/>
      <c r="C90" s="135"/>
      <c r="D90" s="65" t="s">
        <v>6</v>
      </c>
    </row>
    <row r="91" spans="1:4" x14ac:dyDescent="0.25">
      <c r="B91" s="67"/>
      <c r="C91" s="67"/>
    </row>
    <row r="92" spans="1:4" x14ac:dyDescent="0.25">
      <c r="B92" s="67"/>
      <c r="C92" s="67"/>
    </row>
    <row r="93" spans="1:4" x14ac:dyDescent="0.25">
      <c r="B93" s="67"/>
      <c r="C93" s="67"/>
    </row>
  </sheetData>
  <mergeCells count="17">
    <mergeCell ref="A1:D1"/>
    <mergeCell ref="A38:A42"/>
    <mergeCell ref="A44:A46"/>
    <mergeCell ref="A48:A53"/>
    <mergeCell ref="A2:D2"/>
    <mergeCell ref="A6:A11"/>
    <mergeCell ref="A13:A16"/>
    <mergeCell ref="A18:A21"/>
    <mergeCell ref="A23:A26"/>
    <mergeCell ref="A71:A73"/>
    <mergeCell ref="A75:A76"/>
    <mergeCell ref="A78:A90"/>
    <mergeCell ref="A55:A58"/>
    <mergeCell ref="A28:A31"/>
    <mergeCell ref="A33:A36"/>
    <mergeCell ref="A60:A65"/>
    <mergeCell ref="A67:A69"/>
  </mergeCells>
  <pageMargins left="0.25" right="0.25" top="0.75" bottom="0.75" header="0.3" footer="0.3"/>
  <pageSetup scale="61" fitToHeight="0" orientation="portrait" r:id="rId1"/>
  <rowBreaks count="1" manualBreakCount="1">
    <brk id="54"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5"/>
  <sheetViews>
    <sheetView view="pageBreakPreview" topLeftCell="A43" zoomScale="80" zoomScaleNormal="100" zoomScaleSheetLayoutView="80" workbookViewId="0">
      <selection activeCell="B15" sqref="B15"/>
    </sheetView>
  </sheetViews>
  <sheetFormatPr defaultColWidth="9.140625" defaultRowHeight="15" x14ac:dyDescent="0.25"/>
  <cols>
    <col min="1" max="1" width="7.28515625" style="9" customWidth="1"/>
    <col min="2" max="2" width="96.7109375" style="58" customWidth="1"/>
    <col min="3" max="3" width="11.5703125" style="59" customWidth="1"/>
    <col min="4" max="4" width="13" style="9" customWidth="1"/>
    <col min="5" max="5" width="11.5703125" style="60" customWidth="1"/>
    <col min="6" max="6" width="16.85546875" style="61" hidden="1" customWidth="1"/>
    <col min="7" max="7" width="14.140625" style="18" hidden="1" customWidth="1"/>
    <col min="8" max="248" width="9.140625" style="9"/>
    <col min="249" max="250" width="44" style="9" customWidth="1"/>
    <col min="251" max="251" width="37.5703125" style="9" customWidth="1"/>
    <col min="252" max="16384" width="9.140625" style="9"/>
  </cols>
  <sheetData>
    <row r="1" spans="1:23" s="3" customFormat="1" ht="52.15" customHeight="1" x14ac:dyDescent="0.25">
      <c r="A1" s="171" t="s">
        <v>116</v>
      </c>
      <c r="B1" s="171"/>
      <c r="C1" s="171"/>
      <c r="D1" s="171"/>
      <c r="E1" s="171"/>
      <c r="F1" s="171"/>
      <c r="G1" s="171"/>
      <c r="H1" s="1"/>
      <c r="I1" s="1"/>
      <c r="J1" s="1"/>
      <c r="K1" s="1"/>
      <c r="L1" s="1"/>
      <c r="M1" s="1"/>
      <c r="N1" s="1"/>
      <c r="O1" s="1"/>
      <c r="P1" s="1"/>
      <c r="Q1" s="1"/>
      <c r="R1" s="1"/>
      <c r="S1" s="1"/>
      <c r="T1" s="1"/>
      <c r="U1" s="2"/>
      <c r="V1" s="2"/>
      <c r="W1" s="2"/>
    </row>
    <row r="2" spans="1:23" s="67" customFormat="1" ht="15.6" x14ac:dyDescent="0.3">
      <c r="A2" s="168" t="s">
        <v>61</v>
      </c>
      <c r="B2" s="168"/>
      <c r="C2" s="168"/>
      <c r="D2" s="168"/>
      <c r="E2" s="168"/>
      <c r="F2" s="168"/>
      <c r="G2" s="168"/>
    </row>
    <row r="3" spans="1:23" s="4" customFormat="1" ht="12.75" x14ac:dyDescent="0.2">
      <c r="A3" s="5"/>
      <c r="B3" s="6"/>
      <c r="C3" s="5"/>
      <c r="D3" s="5"/>
      <c r="E3" s="5"/>
      <c r="F3" s="5"/>
      <c r="G3" s="5"/>
    </row>
    <row r="4" spans="1:23" ht="58.5" customHeight="1" x14ac:dyDescent="0.25">
      <c r="A4" s="7" t="s">
        <v>0</v>
      </c>
      <c r="B4" s="7" t="s">
        <v>42</v>
      </c>
      <c r="C4" s="159" t="s">
        <v>1</v>
      </c>
      <c r="D4" s="7" t="s">
        <v>2</v>
      </c>
      <c r="E4" s="7" t="s">
        <v>3</v>
      </c>
      <c r="F4" s="8" t="s">
        <v>4</v>
      </c>
      <c r="G4" s="8" t="s">
        <v>5</v>
      </c>
    </row>
    <row r="5" spans="1:23" ht="15.75" x14ac:dyDescent="0.25">
      <c r="A5" s="10" t="s">
        <v>6</v>
      </c>
      <c r="B5" s="11" t="s">
        <v>6</v>
      </c>
      <c r="C5" s="135"/>
      <c r="D5" s="12" t="s">
        <v>6</v>
      </c>
      <c r="E5" s="12" t="s">
        <v>6</v>
      </c>
      <c r="F5" s="13"/>
      <c r="G5" s="14"/>
    </row>
    <row r="6" spans="1:23" s="18" customFormat="1" ht="15.75" x14ac:dyDescent="0.2">
      <c r="A6" s="169">
        <v>1</v>
      </c>
      <c r="B6" s="15" t="s">
        <v>7</v>
      </c>
      <c r="C6" s="66">
        <f>SUM(C7:C11)</f>
        <v>8</v>
      </c>
      <c r="D6" s="17"/>
      <c r="E6" s="16">
        <f>SUM(E7:E11)</f>
        <v>40</v>
      </c>
      <c r="F6" s="14"/>
      <c r="G6" s="14">
        <f>E6/E$92</f>
        <v>2.6666666666666668E-2</v>
      </c>
      <c r="I6" s="19"/>
    </row>
    <row r="7" spans="1:23" ht="15.75" x14ac:dyDescent="0.25">
      <c r="A7" s="170"/>
      <c r="B7" s="20" t="s">
        <v>8</v>
      </c>
      <c r="C7" s="135">
        <v>2</v>
      </c>
      <c r="D7" s="12">
        <v>5</v>
      </c>
      <c r="E7" s="12">
        <f>C7*D7</f>
        <v>10</v>
      </c>
      <c r="F7" s="13">
        <f>E7/$E$6</f>
        <v>0.25</v>
      </c>
      <c r="G7" s="14"/>
    </row>
    <row r="8" spans="1:23" ht="15.75" x14ac:dyDescent="0.25">
      <c r="A8" s="170"/>
      <c r="B8" s="20" t="s">
        <v>31</v>
      </c>
      <c r="C8" s="135">
        <v>2</v>
      </c>
      <c r="D8" s="12">
        <v>5</v>
      </c>
      <c r="E8" s="12">
        <f t="shared" ref="E8:E11" si="0">C8*D8</f>
        <v>10</v>
      </c>
      <c r="F8" s="13">
        <f>E8/$E$6</f>
        <v>0.25</v>
      </c>
      <c r="G8" s="14"/>
    </row>
    <row r="9" spans="1:23" ht="15.75" x14ac:dyDescent="0.25">
      <c r="A9" s="170"/>
      <c r="B9" s="20" t="s">
        <v>9</v>
      </c>
      <c r="C9" s="135">
        <v>2</v>
      </c>
      <c r="D9" s="12">
        <v>5</v>
      </c>
      <c r="E9" s="12">
        <f t="shared" si="0"/>
        <v>10</v>
      </c>
      <c r="F9" s="13">
        <f>E9/$E$6</f>
        <v>0.25</v>
      </c>
      <c r="G9" s="14"/>
    </row>
    <row r="10" spans="1:23" ht="15.75" x14ac:dyDescent="0.25">
      <c r="A10" s="170"/>
      <c r="B10" s="20" t="s">
        <v>72</v>
      </c>
      <c r="C10" s="135">
        <v>1</v>
      </c>
      <c r="D10" s="12">
        <v>5</v>
      </c>
      <c r="E10" s="12">
        <f t="shared" ref="E10" si="1">C10*D10</f>
        <v>5</v>
      </c>
      <c r="F10" s="13"/>
      <c r="G10" s="14"/>
    </row>
    <row r="11" spans="1:23" ht="15.75" x14ac:dyDescent="0.25">
      <c r="A11" s="173"/>
      <c r="B11" s="20" t="s">
        <v>73</v>
      </c>
      <c r="C11" s="135">
        <v>1</v>
      </c>
      <c r="D11" s="12">
        <v>5</v>
      </c>
      <c r="E11" s="12">
        <f t="shared" si="0"/>
        <v>5</v>
      </c>
      <c r="F11" s="13">
        <f>E11/$E$6</f>
        <v>0.125</v>
      </c>
      <c r="G11" s="14"/>
    </row>
    <row r="12" spans="1:23" ht="15.75" x14ac:dyDescent="0.25">
      <c r="A12" s="10" t="s">
        <v>6</v>
      </c>
      <c r="B12" s="11" t="s">
        <v>6</v>
      </c>
      <c r="C12" s="135"/>
      <c r="D12" s="12" t="s">
        <v>6</v>
      </c>
      <c r="E12" s="12"/>
      <c r="F12" s="13"/>
      <c r="G12" s="14"/>
    </row>
    <row r="13" spans="1:23" s="18" customFormat="1" ht="15.75" x14ac:dyDescent="0.2">
      <c r="A13" s="169">
        <v>2</v>
      </c>
      <c r="B13" s="15" t="s">
        <v>83</v>
      </c>
      <c r="C13" s="66">
        <f>SUM(C14:C16)</f>
        <v>30</v>
      </c>
      <c r="D13" s="17"/>
      <c r="E13" s="16">
        <f>SUM(E14:E16)</f>
        <v>150</v>
      </c>
      <c r="F13" s="14"/>
      <c r="G13" s="14">
        <f>E13/E$92</f>
        <v>0.1</v>
      </c>
    </row>
    <row r="14" spans="1:23" ht="30" x14ac:dyDescent="0.25">
      <c r="A14" s="170"/>
      <c r="B14" s="20" t="s">
        <v>95</v>
      </c>
      <c r="C14" s="135">
        <v>10</v>
      </c>
      <c r="D14" s="12">
        <v>5</v>
      </c>
      <c r="E14" s="12">
        <f t="shared" ref="E14:E15" si="2">C14*D14</f>
        <v>50</v>
      </c>
      <c r="F14" s="13">
        <f>E14/$E$13</f>
        <v>0.33333333333333331</v>
      </c>
      <c r="G14" s="14"/>
    </row>
    <row r="15" spans="1:23" ht="30" x14ac:dyDescent="0.25">
      <c r="A15" s="170"/>
      <c r="B15" s="20" t="s">
        <v>96</v>
      </c>
      <c r="C15" s="135">
        <v>10</v>
      </c>
      <c r="D15" s="12">
        <v>5</v>
      </c>
      <c r="E15" s="12">
        <f t="shared" si="2"/>
        <v>50</v>
      </c>
      <c r="F15" s="13">
        <f>E15/$E$13</f>
        <v>0.33333333333333331</v>
      </c>
      <c r="G15" s="14"/>
    </row>
    <row r="16" spans="1:23" ht="30" x14ac:dyDescent="0.25">
      <c r="A16" s="170"/>
      <c r="B16" s="20" t="s">
        <v>74</v>
      </c>
      <c r="C16" s="135">
        <v>10</v>
      </c>
      <c r="D16" s="12">
        <v>5</v>
      </c>
      <c r="E16" s="12">
        <f t="shared" ref="E16" si="3">C16*D16</f>
        <v>50</v>
      </c>
      <c r="F16" s="13"/>
      <c r="G16" s="14"/>
    </row>
    <row r="17" spans="1:7" ht="15.75" x14ac:dyDescent="0.25">
      <c r="A17" s="10" t="s">
        <v>6</v>
      </c>
      <c r="B17" s="11"/>
      <c r="C17" s="135"/>
      <c r="D17" s="12" t="s">
        <v>6</v>
      </c>
      <c r="E17" s="12"/>
      <c r="F17" s="13"/>
      <c r="G17" s="14"/>
    </row>
    <row r="18" spans="1:7" s="18" customFormat="1" ht="15.75" x14ac:dyDescent="0.2">
      <c r="A18" s="169">
        <v>3</v>
      </c>
      <c r="B18" s="15" t="s">
        <v>77</v>
      </c>
      <c r="C18" s="66">
        <f>SUM(C19:C21)</f>
        <v>21</v>
      </c>
      <c r="D18" s="17"/>
      <c r="E18" s="16">
        <f>SUM(E19:E21)</f>
        <v>105</v>
      </c>
      <c r="F18" s="14"/>
      <c r="G18" s="14">
        <f>E18/E$92</f>
        <v>7.0000000000000007E-2</v>
      </c>
    </row>
    <row r="19" spans="1:7" ht="15.75" x14ac:dyDescent="0.25">
      <c r="A19" s="170"/>
      <c r="B19" s="20" t="s">
        <v>97</v>
      </c>
      <c r="C19" s="135">
        <v>7</v>
      </c>
      <c r="D19" s="12">
        <v>5</v>
      </c>
      <c r="E19" s="12">
        <f t="shared" ref="E19:E21" si="4">C19*D19</f>
        <v>35</v>
      </c>
      <c r="F19" s="13">
        <f>E19/$E$18</f>
        <v>0.33333333333333331</v>
      </c>
      <c r="G19" s="14"/>
    </row>
    <row r="20" spans="1:7" ht="15.75" x14ac:dyDescent="0.25">
      <c r="A20" s="170"/>
      <c r="B20" s="20" t="s">
        <v>98</v>
      </c>
      <c r="C20" s="135">
        <v>7</v>
      </c>
      <c r="D20" s="12">
        <v>5</v>
      </c>
      <c r="E20" s="12">
        <f t="shared" si="4"/>
        <v>35</v>
      </c>
      <c r="F20" s="13">
        <f t="shared" ref="F20:F21" si="5">E20/$E$18</f>
        <v>0.33333333333333331</v>
      </c>
      <c r="G20" s="14"/>
    </row>
    <row r="21" spans="1:7" ht="15.75" x14ac:dyDescent="0.25">
      <c r="A21" s="170"/>
      <c r="B21" s="20" t="s">
        <v>75</v>
      </c>
      <c r="C21" s="135">
        <v>7</v>
      </c>
      <c r="D21" s="12">
        <v>5</v>
      </c>
      <c r="E21" s="12">
        <f t="shared" si="4"/>
        <v>35</v>
      </c>
      <c r="F21" s="13">
        <f t="shared" si="5"/>
        <v>0.33333333333333331</v>
      </c>
      <c r="G21" s="14"/>
    </row>
    <row r="22" spans="1:7" ht="15.75" x14ac:dyDescent="0.25">
      <c r="A22" s="10" t="s">
        <v>6</v>
      </c>
      <c r="B22" s="11"/>
      <c r="C22" s="135"/>
      <c r="D22" s="12" t="s">
        <v>6</v>
      </c>
      <c r="E22" s="12"/>
      <c r="F22" s="13"/>
      <c r="G22" s="14"/>
    </row>
    <row r="23" spans="1:7" s="18" customFormat="1" ht="30" customHeight="1" x14ac:dyDescent="0.2">
      <c r="A23" s="169">
        <v>4</v>
      </c>
      <c r="B23" s="15" t="s">
        <v>78</v>
      </c>
      <c r="C23" s="66">
        <f>SUM(C24:C26)</f>
        <v>21</v>
      </c>
      <c r="D23" s="17"/>
      <c r="E23" s="16">
        <f>SUM(E24:E26)</f>
        <v>105</v>
      </c>
      <c r="F23" s="14"/>
      <c r="G23" s="14"/>
    </row>
    <row r="24" spans="1:7" ht="30" x14ac:dyDescent="0.25">
      <c r="A24" s="170"/>
      <c r="B24" s="20" t="s">
        <v>99</v>
      </c>
      <c r="C24" s="135">
        <v>7</v>
      </c>
      <c r="D24" s="12">
        <v>5</v>
      </c>
      <c r="E24" s="12">
        <f t="shared" ref="E24:E26" si="6">C24*D24</f>
        <v>35</v>
      </c>
      <c r="F24" s="13"/>
      <c r="G24" s="14"/>
    </row>
    <row r="25" spans="1:7" ht="15.75" x14ac:dyDescent="0.25">
      <c r="A25" s="170"/>
      <c r="B25" s="20" t="s">
        <v>76</v>
      </c>
      <c r="C25" s="135">
        <v>7</v>
      </c>
      <c r="D25" s="12">
        <v>5</v>
      </c>
      <c r="E25" s="12">
        <f t="shared" si="6"/>
        <v>35</v>
      </c>
      <c r="F25" s="13"/>
      <c r="G25" s="14"/>
    </row>
    <row r="26" spans="1:7" ht="30" x14ac:dyDescent="0.25">
      <c r="A26" s="170"/>
      <c r="B26" s="20" t="s">
        <v>100</v>
      </c>
      <c r="C26" s="135">
        <v>7</v>
      </c>
      <c r="D26" s="12">
        <v>5</v>
      </c>
      <c r="E26" s="12">
        <f t="shared" si="6"/>
        <v>35</v>
      </c>
      <c r="F26" s="13"/>
      <c r="G26" s="14"/>
    </row>
    <row r="27" spans="1:7" ht="15.75" x14ac:dyDescent="0.25">
      <c r="A27" s="10" t="s">
        <v>6</v>
      </c>
      <c r="B27" s="11"/>
      <c r="C27" s="135"/>
      <c r="D27" s="12" t="s">
        <v>6</v>
      </c>
      <c r="E27" s="12"/>
      <c r="F27" s="13"/>
      <c r="G27" s="14"/>
    </row>
    <row r="28" spans="1:7" s="18" customFormat="1" ht="15.75" x14ac:dyDescent="0.2">
      <c r="A28" s="169">
        <v>5</v>
      </c>
      <c r="B28" s="15" t="s">
        <v>79</v>
      </c>
      <c r="C28" s="66">
        <f>SUM(C29:C31)</f>
        <v>24</v>
      </c>
      <c r="D28" s="17"/>
      <c r="E28" s="16">
        <f>SUM(E29:E31)</f>
        <v>120</v>
      </c>
      <c r="F28" s="14"/>
      <c r="G28" s="14">
        <f>E28/E$92</f>
        <v>0.08</v>
      </c>
    </row>
    <row r="29" spans="1:7" ht="30" x14ac:dyDescent="0.25">
      <c r="A29" s="170"/>
      <c r="B29" s="20" t="s">
        <v>101</v>
      </c>
      <c r="C29" s="135">
        <v>8</v>
      </c>
      <c r="D29" s="12">
        <v>5</v>
      </c>
      <c r="E29" s="12">
        <f t="shared" ref="E29:E30" si="7">C29*D29</f>
        <v>40</v>
      </c>
      <c r="F29" s="13">
        <f>E29/$E$28</f>
        <v>0.33333333333333331</v>
      </c>
      <c r="G29" s="14"/>
    </row>
    <row r="30" spans="1:7" ht="30" x14ac:dyDescent="0.25">
      <c r="A30" s="170"/>
      <c r="B30" s="20" t="s">
        <v>102</v>
      </c>
      <c r="C30" s="135">
        <v>8</v>
      </c>
      <c r="D30" s="12">
        <v>5</v>
      </c>
      <c r="E30" s="12">
        <f t="shared" si="7"/>
        <v>40</v>
      </c>
      <c r="F30" s="13">
        <f>E30/$E$28</f>
        <v>0.33333333333333331</v>
      </c>
      <c r="G30" s="14"/>
    </row>
    <row r="31" spans="1:7" ht="30" x14ac:dyDescent="0.25">
      <c r="A31" s="170"/>
      <c r="B31" s="20" t="s">
        <v>82</v>
      </c>
      <c r="C31" s="135">
        <v>8</v>
      </c>
      <c r="D31" s="12">
        <v>5</v>
      </c>
      <c r="E31" s="12">
        <f t="shared" ref="E31" si="8">C31*D31</f>
        <v>40</v>
      </c>
      <c r="F31" s="13"/>
      <c r="G31" s="14"/>
    </row>
    <row r="32" spans="1:7" ht="15" customHeight="1" x14ac:dyDescent="0.25">
      <c r="A32" s="10" t="s">
        <v>6</v>
      </c>
      <c r="B32" s="11"/>
      <c r="C32" s="135"/>
      <c r="D32" s="12" t="s">
        <v>6</v>
      </c>
      <c r="E32" s="12"/>
      <c r="F32" s="13"/>
      <c r="G32" s="14"/>
    </row>
    <row r="33" spans="1:7" s="18" customFormat="1" ht="30" customHeight="1" x14ac:dyDescent="0.2">
      <c r="A33" s="169">
        <v>6</v>
      </c>
      <c r="B33" s="15" t="s">
        <v>104</v>
      </c>
      <c r="C33" s="66">
        <f>SUM(C34:C36)</f>
        <v>20</v>
      </c>
      <c r="D33" s="17"/>
      <c r="E33" s="16">
        <f>SUM(E34:E36)</f>
        <v>100</v>
      </c>
      <c r="F33" s="14"/>
      <c r="G33" s="14">
        <f>E33/E$92</f>
        <v>6.6666666666666666E-2</v>
      </c>
    </row>
    <row r="34" spans="1:7" ht="30" x14ac:dyDescent="0.25">
      <c r="A34" s="170"/>
      <c r="B34" s="20" t="s">
        <v>103</v>
      </c>
      <c r="C34" s="135">
        <v>8</v>
      </c>
      <c r="D34" s="12">
        <v>5</v>
      </c>
      <c r="E34" s="12">
        <f t="shared" ref="E34:E36" si="9">C34*D34</f>
        <v>40</v>
      </c>
      <c r="F34" s="13">
        <f>E34/$E$33</f>
        <v>0.4</v>
      </c>
      <c r="G34" s="14"/>
    </row>
    <row r="35" spans="1:7" ht="15.75" x14ac:dyDescent="0.25">
      <c r="A35" s="170"/>
      <c r="B35" s="20" t="s">
        <v>105</v>
      </c>
      <c r="C35" s="135">
        <v>6</v>
      </c>
      <c r="D35" s="12">
        <v>5</v>
      </c>
      <c r="E35" s="12">
        <f t="shared" si="9"/>
        <v>30</v>
      </c>
      <c r="F35" s="13">
        <f t="shared" ref="F35:F36" si="10">E35/$E$33</f>
        <v>0.3</v>
      </c>
      <c r="G35" s="14"/>
    </row>
    <row r="36" spans="1:7" ht="15.75" x14ac:dyDescent="0.25">
      <c r="A36" s="170"/>
      <c r="B36" s="20" t="s">
        <v>106</v>
      </c>
      <c r="C36" s="135">
        <v>6</v>
      </c>
      <c r="D36" s="12">
        <v>5</v>
      </c>
      <c r="E36" s="12">
        <f t="shared" si="9"/>
        <v>30</v>
      </c>
      <c r="F36" s="13">
        <f t="shared" si="10"/>
        <v>0.3</v>
      </c>
      <c r="G36" s="14"/>
    </row>
    <row r="37" spans="1:7" ht="15.75" x14ac:dyDescent="0.25">
      <c r="A37" s="10" t="s">
        <v>6</v>
      </c>
      <c r="B37" s="11"/>
      <c r="C37" s="135"/>
      <c r="D37" s="12" t="s">
        <v>6</v>
      </c>
      <c r="E37" s="12"/>
      <c r="F37" s="13"/>
      <c r="G37" s="14"/>
    </row>
    <row r="38" spans="1:7" s="18" customFormat="1" ht="30" customHeight="1" x14ac:dyDescent="0.2">
      <c r="A38" s="169">
        <v>7</v>
      </c>
      <c r="B38" s="15" t="s">
        <v>54</v>
      </c>
      <c r="C38" s="66">
        <f>SUM(C39:C42)</f>
        <v>20</v>
      </c>
      <c r="D38" s="17"/>
      <c r="E38" s="16">
        <f>SUM(E39:E42)</f>
        <v>100</v>
      </c>
      <c r="F38" s="14"/>
      <c r="G38" s="14">
        <f>E38/E$92</f>
        <v>6.6666666666666666E-2</v>
      </c>
    </row>
    <row r="39" spans="1:7" ht="15.75" x14ac:dyDescent="0.25">
      <c r="A39" s="170"/>
      <c r="B39" s="20" t="s">
        <v>107</v>
      </c>
      <c r="C39" s="135">
        <v>5</v>
      </c>
      <c r="D39" s="12">
        <v>5</v>
      </c>
      <c r="E39" s="12">
        <f t="shared" ref="E39:E40" si="11">C39*D39</f>
        <v>25</v>
      </c>
      <c r="F39" s="13">
        <f>E39/$E$38</f>
        <v>0.25</v>
      </c>
      <c r="G39" s="14"/>
    </row>
    <row r="40" spans="1:7" ht="15.75" x14ac:dyDescent="0.25">
      <c r="A40" s="170"/>
      <c r="B40" s="20" t="s">
        <v>108</v>
      </c>
      <c r="C40" s="135">
        <v>5</v>
      </c>
      <c r="D40" s="12">
        <v>5</v>
      </c>
      <c r="E40" s="12">
        <f t="shared" si="11"/>
        <v>25</v>
      </c>
      <c r="F40" s="13">
        <f>E40/$E$38</f>
        <v>0.25</v>
      </c>
      <c r="G40" s="14"/>
    </row>
    <row r="41" spans="1:7" ht="15.75" x14ac:dyDescent="0.25">
      <c r="A41" s="170"/>
      <c r="B41" s="20" t="s">
        <v>80</v>
      </c>
      <c r="C41" s="135">
        <v>5</v>
      </c>
      <c r="D41" s="12">
        <v>5</v>
      </c>
      <c r="E41" s="12">
        <f t="shared" ref="E41:E42" si="12">C41*D41</f>
        <v>25</v>
      </c>
      <c r="F41" s="13">
        <f>E41/$E$38</f>
        <v>0.25</v>
      </c>
      <c r="G41" s="14"/>
    </row>
    <row r="42" spans="1:7" ht="15.75" x14ac:dyDescent="0.25">
      <c r="A42" s="170"/>
      <c r="B42" s="20" t="s">
        <v>81</v>
      </c>
      <c r="C42" s="135">
        <v>5</v>
      </c>
      <c r="D42" s="12">
        <v>5</v>
      </c>
      <c r="E42" s="12">
        <f t="shared" si="12"/>
        <v>25</v>
      </c>
      <c r="F42" s="13">
        <f>E42/$E$38</f>
        <v>0.25</v>
      </c>
      <c r="G42" s="14"/>
    </row>
    <row r="43" spans="1:7" ht="15.75" x14ac:dyDescent="0.25">
      <c r="A43" s="10" t="s">
        <v>6</v>
      </c>
      <c r="B43" s="11"/>
      <c r="C43" s="135"/>
      <c r="D43" s="12" t="s">
        <v>6</v>
      </c>
      <c r="E43" s="12"/>
      <c r="F43" s="13"/>
      <c r="G43" s="14"/>
    </row>
    <row r="44" spans="1:7" s="18" customFormat="1" ht="30" customHeight="1" x14ac:dyDescent="0.2">
      <c r="A44" s="169">
        <v>8</v>
      </c>
      <c r="B44" s="15" t="s">
        <v>84</v>
      </c>
      <c r="C44" s="66">
        <f>SUM(C45:C46)</f>
        <v>10</v>
      </c>
      <c r="D44" s="17"/>
      <c r="E44" s="16">
        <f>SUM(E45:G46)</f>
        <v>50</v>
      </c>
      <c r="F44" s="14"/>
      <c r="G44" s="14"/>
    </row>
    <row r="45" spans="1:7" ht="30" x14ac:dyDescent="0.25">
      <c r="A45" s="170"/>
      <c r="B45" s="20" t="s">
        <v>85</v>
      </c>
      <c r="C45" s="135">
        <v>5</v>
      </c>
      <c r="D45" s="12">
        <v>5</v>
      </c>
      <c r="E45" s="12">
        <f t="shared" ref="E45:E46" si="13">C45*D45</f>
        <v>25</v>
      </c>
      <c r="F45" s="13"/>
      <c r="G45" s="14"/>
    </row>
    <row r="46" spans="1:7" ht="30" x14ac:dyDescent="0.25">
      <c r="A46" s="170"/>
      <c r="B46" s="20" t="s">
        <v>109</v>
      </c>
      <c r="C46" s="135">
        <v>5</v>
      </c>
      <c r="D46" s="12">
        <v>5</v>
      </c>
      <c r="E46" s="12">
        <f t="shared" si="13"/>
        <v>25</v>
      </c>
      <c r="F46" s="13"/>
      <c r="G46" s="14"/>
    </row>
    <row r="47" spans="1:7" ht="15.75" x14ac:dyDescent="0.25">
      <c r="A47" s="10" t="s">
        <v>6</v>
      </c>
      <c r="B47" s="11"/>
      <c r="C47" s="135"/>
      <c r="D47" s="12" t="s">
        <v>6</v>
      </c>
      <c r="E47" s="12"/>
      <c r="F47" s="13"/>
      <c r="G47" s="14"/>
    </row>
    <row r="48" spans="1:7" s="18" customFormat="1" ht="15" customHeight="1" x14ac:dyDescent="0.2">
      <c r="A48" s="169">
        <v>9</v>
      </c>
      <c r="B48" s="15" t="s">
        <v>10</v>
      </c>
      <c r="C48" s="66">
        <f>SUM(C49:C53)</f>
        <v>15</v>
      </c>
      <c r="D48" s="17"/>
      <c r="E48" s="16">
        <f>SUM(E49:E53)</f>
        <v>75</v>
      </c>
      <c r="F48" s="14"/>
      <c r="G48" s="14">
        <f>E48/E$92</f>
        <v>0.05</v>
      </c>
    </row>
    <row r="49" spans="1:7" ht="15" customHeight="1" x14ac:dyDescent="0.25">
      <c r="A49" s="170"/>
      <c r="B49" s="20" t="s">
        <v>110</v>
      </c>
      <c r="C49" s="135">
        <v>3</v>
      </c>
      <c r="D49" s="12">
        <v>5</v>
      </c>
      <c r="E49" s="12">
        <f t="shared" ref="E49:E53" si="14">C49*D49</f>
        <v>15</v>
      </c>
      <c r="F49" s="13">
        <f>E49/$E$48</f>
        <v>0.2</v>
      </c>
      <c r="G49" s="14"/>
    </row>
    <row r="50" spans="1:7" ht="15" customHeight="1" x14ac:dyDescent="0.25">
      <c r="A50" s="170"/>
      <c r="B50" s="20" t="s">
        <v>11</v>
      </c>
      <c r="C50" s="135">
        <v>3</v>
      </c>
      <c r="D50" s="12">
        <v>5</v>
      </c>
      <c r="E50" s="12">
        <f t="shared" si="14"/>
        <v>15</v>
      </c>
      <c r="F50" s="13">
        <f t="shared" ref="F50:F53" si="15">E50/$E$48</f>
        <v>0.2</v>
      </c>
      <c r="G50" s="14"/>
    </row>
    <row r="51" spans="1:7" ht="15" customHeight="1" x14ac:dyDescent="0.25">
      <c r="A51" s="170"/>
      <c r="B51" s="20" t="s">
        <v>12</v>
      </c>
      <c r="C51" s="135">
        <v>3</v>
      </c>
      <c r="D51" s="12">
        <v>5</v>
      </c>
      <c r="E51" s="12">
        <f t="shared" si="14"/>
        <v>15</v>
      </c>
      <c r="F51" s="13">
        <f t="shared" si="15"/>
        <v>0.2</v>
      </c>
      <c r="G51" s="14"/>
    </row>
    <row r="52" spans="1:7" ht="15.75" x14ac:dyDescent="0.25">
      <c r="A52" s="170"/>
      <c r="B52" s="20" t="s">
        <v>86</v>
      </c>
      <c r="C52" s="135">
        <v>3</v>
      </c>
      <c r="D52" s="12">
        <v>5</v>
      </c>
      <c r="E52" s="12">
        <f t="shared" si="14"/>
        <v>15</v>
      </c>
      <c r="F52" s="13">
        <f t="shared" si="15"/>
        <v>0.2</v>
      </c>
      <c r="G52" s="14"/>
    </row>
    <row r="53" spans="1:7" ht="30" customHeight="1" x14ac:dyDescent="0.25">
      <c r="A53" s="173"/>
      <c r="B53" s="20" t="s">
        <v>87</v>
      </c>
      <c r="C53" s="135">
        <v>3</v>
      </c>
      <c r="D53" s="12">
        <v>5</v>
      </c>
      <c r="E53" s="12">
        <f t="shared" si="14"/>
        <v>15</v>
      </c>
      <c r="F53" s="13">
        <f t="shared" si="15"/>
        <v>0.2</v>
      </c>
      <c r="G53" s="14"/>
    </row>
    <row r="54" spans="1:7" ht="15" customHeight="1" x14ac:dyDescent="0.25">
      <c r="A54" s="10" t="s">
        <v>6</v>
      </c>
      <c r="B54" s="11" t="s">
        <v>6</v>
      </c>
      <c r="C54" s="135"/>
      <c r="D54" s="12" t="s">
        <v>6</v>
      </c>
      <c r="E54" s="12"/>
      <c r="F54" s="13"/>
      <c r="G54" s="14"/>
    </row>
    <row r="55" spans="1:7" s="18" customFormat="1" ht="15.75" x14ac:dyDescent="0.2">
      <c r="A55" s="169">
        <v>10</v>
      </c>
      <c r="B55" s="21" t="s">
        <v>13</v>
      </c>
      <c r="C55" s="66">
        <f>SUM(C56:C58)</f>
        <v>18</v>
      </c>
      <c r="D55" s="17"/>
      <c r="E55" s="16">
        <f>SUM(E56:E58)</f>
        <v>90</v>
      </c>
      <c r="F55" s="14"/>
      <c r="G55" s="14">
        <f>E55/E$92</f>
        <v>0.06</v>
      </c>
    </row>
    <row r="56" spans="1:7" ht="30" x14ac:dyDescent="0.25">
      <c r="A56" s="170"/>
      <c r="B56" s="20" t="s">
        <v>89</v>
      </c>
      <c r="C56" s="135">
        <v>6</v>
      </c>
      <c r="D56" s="12">
        <v>5</v>
      </c>
      <c r="E56" s="12">
        <f t="shared" ref="E56:E58" si="16">C56*D56</f>
        <v>30</v>
      </c>
      <c r="F56" s="13">
        <f>E56/$E$55</f>
        <v>0.33333333333333331</v>
      </c>
      <c r="G56" s="14"/>
    </row>
    <row r="57" spans="1:7" ht="30" x14ac:dyDescent="0.25">
      <c r="A57" s="170"/>
      <c r="B57" s="20" t="s">
        <v>88</v>
      </c>
      <c r="C57" s="135">
        <v>6</v>
      </c>
      <c r="D57" s="12">
        <v>5</v>
      </c>
      <c r="E57" s="12">
        <f t="shared" si="16"/>
        <v>30</v>
      </c>
      <c r="F57" s="13">
        <f t="shared" ref="F57:F58" si="17">E57/$E$55</f>
        <v>0.33333333333333331</v>
      </c>
      <c r="G57" s="14"/>
    </row>
    <row r="58" spans="1:7" ht="15.75" x14ac:dyDescent="0.25">
      <c r="A58" s="173"/>
      <c r="B58" s="20" t="s">
        <v>14</v>
      </c>
      <c r="C58" s="135">
        <v>6</v>
      </c>
      <c r="D58" s="12">
        <v>5</v>
      </c>
      <c r="E58" s="12">
        <f t="shared" si="16"/>
        <v>30</v>
      </c>
      <c r="F58" s="13">
        <f t="shared" si="17"/>
        <v>0.33333333333333331</v>
      </c>
      <c r="G58" s="14"/>
    </row>
    <row r="59" spans="1:7" ht="15.75" x14ac:dyDescent="0.25">
      <c r="A59" s="22"/>
      <c r="B59" s="20"/>
      <c r="C59" s="135"/>
      <c r="D59" s="12"/>
      <c r="E59" s="12"/>
      <c r="F59" s="13"/>
      <c r="G59" s="14"/>
    </row>
    <row r="60" spans="1:7" s="18" customFormat="1" ht="15.75" x14ac:dyDescent="0.2">
      <c r="A60" s="169">
        <v>11</v>
      </c>
      <c r="B60" s="15" t="s">
        <v>15</v>
      </c>
      <c r="C60" s="66">
        <f>SUM(C61:C65)</f>
        <v>10</v>
      </c>
      <c r="D60" s="17"/>
      <c r="E60" s="16">
        <f>SUM(E61:E65)</f>
        <v>50</v>
      </c>
      <c r="F60" s="13"/>
      <c r="G60" s="14">
        <f>E60/E$92</f>
        <v>3.3333333333333333E-2</v>
      </c>
    </row>
    <row r="61" spans="1:7" s="18" customFormat="1" ht="15.75" x14ac:dyDescent="0.2">
      <c r="A61" s="170"/>
      <c r="B61" s="20" t="s">
        <v>16</v>
      </c>
      <c r="C61" s="135">
        <v>1</v>
      </c>
      <c r="D61" s="12">
        <v>5</v>
      </c>
      <c r="E61" s="12">
        <f t="shared" ref="E61:E65" si="18">C61*D61</f>
        <v>5</v>
      </c>
      <c r="F61" s="13">
        <f>E61/$E$60</f>
        <v>0.1</v>
      </c>
      <c r="G61" s="13"/>
    </row>
    <row r="62" spans="1:7" ht="45" x14ac:dyDescent="0.25">
      <c r="A62" s="170"/>
      <c r="B62" s="23" t="s">
        <v>71</v>
      </c>
      <c r="C62" s="135"/>
      <c r="D62" s="12"/>
      <c r="E62" s="12"/>
      <c r="F62" s="13"/>
      <c r="G62" s="14"/>
    </row>
    <row r="63" spans="1:7" ht="15.75" x14ac:dyDescent="0.25">
      <c r="A63" s="170"/>
      <c r="B63" s="20" t="s">
        <v>64</v>
      </c>
      <c r="C63" s="135">
        <v>3</v>
      </c>
      <c r="D63" s="12">
        <v>5</v>
      </c>
      <c r="E63" s="12">
        <f t="shared" si="18"/>
        <v>15</v>
      </c>
      <c r="F63" s="13">
        <f>E63/$E$60</f>
        <v>0.3</v>
      </c>
      <c r="G63" s="14"/>
    </row>
    <row r="64" spans="1:7" ht="30" x14ac:dyDescent="0.25">
      <c r="A64" s="170"/>
      <c r="B64" s="20" t="s">
        <v>70</v>
      </c>
      <c r="C64" s="135">
        <v>3</v>
      </c>
      <c r="D64" s="12">
        <v>5</v>
      </c>
      <c r="E64" s="12">
        <f t="shared" si="18"/>
        <v>15</v>
      </c>
      <c r="F64" s="13">
        <f>E64/$E$60</f>
        <v>0.3</v>
      </c>
      <c r="G64" s="14"/>
    </row>
    <row r="65" spans="1:7" ht="15.75" x14ac:dyDescent="0.25">
      <c r="A65" s="173"/>
      <c r="B65" s="20" t="s">
        <v>55</v>
      </c>
      <c r="C65" s="135">
        <v>3</v>
      </c>
      <c r="D65" s="12">
        <v>5</v>
      </c>
      <c r="E65" s="12">
        <f t="shared" si="18"/>
        <v>15</v>
      </c>
      <c r="F65" s="13">
        <f>E65/$E$60</f>
        <v>0.3</v>
      </c>
      <c r="G65" s="14"/>
    </row>
    <row r="66" spans="1:7" ht="15.75" x14ac:dyDescent="0.25">
      <c r="A66" s="24"/>
      <c r="B66" s="20"/>
      <c r="C66" s="135"/>
      <c r="D66" s="12"/>
      <c r="E66" s="12"/>
      <c r="F66" s="13"/>
      <c r="G66" s="14"/>
    </row>
    <row r="67" spans="1:7" ht="15.75" x14ac:dyDescent="0.25">
      <c r="A67" s="172">
        <v>12</v>
      </c>
      <c r="B67" s="25" t="s">
        <v>17</v>
      </c>
      <c r="C67" s="64">
        <f>SUM(C68:C69)</f>
        <v>5</v>
      </c>
      <c r="D67" s="17"/>
      <c r="E67" s="26">
        <f>SUM(E68:E69)</f>
        <v>25</v>
      </c>
      <c r="F67" s="14"/>
      <c r="G67" s="14">
        <f>E67/E$92</f>
        <v>1.6666666666666666E-2</v>
      </c>
    </row>
    <row r="68" spans="1:7" ht="30" x14ac:dyDescent="0.25">
      <c r="A68" s="172"/>
      <c r="B68" s="23" t="s">
        <v>90</v>
      </c>
      <c r="C68" s="135">
        <v>3</v>
      </c>
      <c r="D68" s="12">
        <v>5</v>
      </c>
      <c r="E68" s="12">
        <f t="shared" ref="E68" si="19">C68*D68</f>
        <v>15</v>
      </c>
      <c r="F68" s="13">
        <f>E68/$E$67</f>
        <v>0.6</v>
      </c>
      <c r="G68" s="14"/>
    </row>
    <row r="69" spans="1:7" ht="15.75" x14ac:dyDescent="0.25">
      <c r="A69" s="172"/>
      <c r="B69" s="23" t="s">
        <v>91</v>
      </c>
      <c r="C69" s="135">
        <v>2</v>
      </c>
      <c r="D69" s="12">
        <v>5</v>
      </c>
      <c r="E69" s="12">
        <f t="shared" ref="E69" si="20">C69*D69</f>
        <v>10</v>
      </c>
      <c r="F69" s="13"/>
      <c r="G69" s="14"/>
    </row>
    <row r="70" spans="1:7" ht="15.75" x14ac:dyDescent="0.25">
      <c r="A70" s="27"/>
      <c r="B70" s="20"/>
      <c r="C70" s="135"/>
      <c r="D70" s="12"/>
      <c r="E70" s="12"/>
      <c r="F70" s="13"/>
      <c r="G70" s="14"/>
    </row>
    <row r="71" spans="1:7" s="18" customFormat="1" ht="15.75" x14ac:dyDescent="0.2">
      <c r="A71" s="169">
        <v>13</v>
      </c>
      <c r="B71" s="21" t="s">
        <v>18</v>
      </c>
      <c r="C71" s="66">
        <f>SUM(C72:C73)</f>
        <v>10</v>
      </c>
      <c r="D71" s="17"/>
      <c r="E71" s="16">
        <f>SUM(E72:E73)</f>
        <v>50</v>
      </c>
      <c r="F71" s="14"/>
      <c r="G71" s="14">
        <f>E71/E$92</f>
        <v>3.3333333333333333E-2</v>
      </c>
    </row>
    <row r="72" spans="1:7" ht="30" x14ac:dyDescent="0.25">
      <c r="A72" s="170"/>
      <c r="B72" s="20" t="s">
        <v>120</v>
      </c>
      <c r="C72" s="135">
        <v>5</v>
      </c>
      <c r="D72" s="12">
        <v>5</v>
      </c>
      <c r="E72" s="12">
        <f t="shared" ref="E72:E73" si="21">C72*D72</f>
        <v>25</v>
      </c>
      <c r="F72" s="13">
        <f>E72/$E$71</f>
        <v>0.5</v>
      </c>
      <c r="G72" s="14"/>
    </row>
    <row r="73" spans="1:7" ht="30" x14ac:dyDescent="0.25">
      <c r="A73" s="173"/>
      <c r="B73" s="20" t="s">
        <v>121</v>
      </c>
      <c r="C73" s="135">
        <v>5</v>
      </c>
      <c r="D73" s="12">
        <v>5</v>
      </c>
      <c r="E73" s="12">
        <f t="shared" si="21"/>
        <v>25</v>
      </c>
      <c r="F73" s="13">
        <f>E73/$E$71</f>
        <v>0.5</v>
      </c>
      <c r="G73" s="14"/>
    </row>
    <row r="74" spans="1:7" ht="15.75" x14ac:dyDescent="0.25">
      <c r="A74" s="22"/>
      <c r="B74" s="20"/>
      <c r="C74" s="135"/>
      <c r="D74" s="12"/>
      <c r="E74" s="12"/>
      <c r="F74" s="13"/>
      <c r="G74" s="14"/>
    </row>
    <row r="75" spans="1:7" s="18" customFormat="1" ht="15.75" x14ac:dyDescent="0.2">
      <c r="A75" s="169">
        <v>14</v>
      </c>
      <c r="B75" s="15" t="s">
        <v>19</v>
      </c>
      <c r="C75" s="66">
        <f>SUM(C76)</f>
        <v>10</v>
      </c>
      <c r="D75" s="17"/>
      <c r="E75" s="16">
        <f>SUM(E76)</f>
        <v>50</v>
      </c>
      <c r="F75" s="14"/>
      <c r="G75" s="14">
        <f>E75/E$92</f>
        <v>3.3333333333333333E-2</v>
      </c>
    </row>
    <row r="76" spans="1:7" ht="15.75" x14ac:dyDescent="0.25">
      <c r="A76" s="173"/>
      <c r="B76" s="20" t="s">
        <v>94</v>
      </c>
      <c r="C76" s="135">
        <v>10</v>
      </c>
      <c r="D76" s="12">
        <v>5</v>
      </c>
      <c r="E76" s="12">
        <f t="shared" ref="E76" si="22">C76*D76</f>
        <v>50</v>
      </c>
      <c r="F76" s="13">
        <f>E76/$E$75</f>
        <v>1</v>
      </c>
      <c r="G76" s="14"/>
    </row>
    <row r="77" spans="1:7" ht="15.75" x14ac:dyDescent="0.25">
      <c r="A77" s="10" t="s">
        <v>6</v>
      </c>
      <c r="B77" s="20" t="s">
        <v>6</v>
      </c>
      <c r="C77" s="135"/>
      <c r="D77" s="12" t="s">
        <v>6</v>
      </c>
      <c r="E77" s="12"/>
      <c r="F77" s="13"/>
      <c r="G77" s="14"/>
    </row>
    <row r="78" spans="1:7" s="18" customFormat="1" ht="15.75" x14ac:dyDescent="0.2">
      <c r="A78" s="169">
        <v>15</v>
      </c>
      <c r="B78" s="21" t="s">
        <v>65</v>
      </c>
      <c r="C78" s="66">
        <f>SUM(C80:C90)</f>
        <v>78</v>
      </c>
      <c r="D78" s="16"/>
      <c r="E78" s="16">
        <f>SUM(E80:E89)</f>
        <v>390</v>
      </c>
      <c r="F78" s="14"/>
      <c r="G78" s="14">
        <f>E78/E$92</f>
        <v>0.26</v>
      </c>
    </row>
    <row r="79" spans="1:7" ht="15.75" x14ac:dyDescent="0.25">
      <c r="A79" s="170"/>
      <c r="B79" s="20"/>
      <c r="C79" s="135"/>
      <c r="D79" s="12"/>
      <c r="E79" s="12"/>
      <c r="F79" s="13"/>
      <c r="G79" s="14"/>
    </row>
    <row r="80" spans="1:7" ht="30" x14ac:dyDescent="0.25">
      <c r="A80" s="170"/>
      <c r="B80" s="20" t="s">
        <v>111</v>
      </c>
      <c r="C80" s="135">
        <v>10</v>
      </c>
      <c r="D80" s="12">
        <v>5</v>
      </c>
      <c r="E80" s="12">
        <f t="shared" ref="E80:E89" si="23">C80*D80</f>
        <v>50</v>
      </c>
      <c r="F80" s="13">
        <f>E80/$E$78</f>
        <v>0.12820512820512819</v>
      </c>
      <c r="G80" s="14"/>
    </row>
    <row r="81" spans="1:7" ht="15.75" x14ac:dyDescent="0.25">
      <c r="A81" s="170"/>
      <c r="B81" s="20" t="s">
        <v>20</v>
      </c>
      <c r="C81" s="135">
        <v>8</v>
      </c>
      <c r="D81" s="12">
        <v>5</v>
      </c>
      <c r="E81" s="12">
        <f t="shared" si="23"/>
        <v>40</v>
      </c>
      <c r="F81" s="13">
        <f>E81/$E$78</f>
        <v>0.10256410256410256</v>
      </c>
      <c r="G81" s="14"/>
    </row>
    <row r="82" spans="1:7" ht="30" x14ac:dyDescent="0.25">
      <c r="A82" s="170"/>
      <c r="B82" s="20" t="s">
        <v>21</v>
      </c>
      <c r="C82" s="135">
        <v>5</v>
      </c>
      <c r="D82" s="12">
        <v>5</v>
      </c>
      <c r="E82" s="12">
        <f t="shared" si="23"/>
        <v>25</v>
      </c>
      <c r="F82" s="13"/>
      <c r="G82" s="14"/>
    </row>
    <row r="83" spans="1:7" ht="45" x14ac:dyDescent="0.25">
      <c r="A83" s="170"/>
      <c r="B83" s="20" t="s">
        <v>22</v>
      </c>
      <c r="C83" s="135">
        <v>8</v>
      </c>
      <c r="D83" s="12">
        <v>5</v>
      </c>
      <c r="E83" s="12">
        <f t="shared" si="23"/>
        <v>40</v>
      </c>
      <c r="F83" s="13">
        <f>E83/$E$78</f>
        <v>0.10256410256410256</v>
      </c>
      <c r="G83" s="14"/>
    </row>
    <row r="84" spans="1:7" ht="30" x14ac:dyDescent="0.25">
      <c r="A84" s="170"/>
      <c r="B84" s="20" t="s">
        <v>57</v>
      </c>
      <c r="C84" s="135">
        <v>10</v>
      </c>
      <c r="D84" s="12">
        <v>5</v>
      </c>
      <c r="E84" s="12">
        <f t="shared" si="23"/>
        <v>50</v>
      </c>
      <c r="F84" s="13">
        <f>E84/$E$78</f>
        <v>0.12820512820512819</v>
      </c>
      <c r="G84" s="14"/>
    </row>
    <row r="85" spans="1:7" ht="15.75" x14ac:dyDescent="0.25">
      <c r="A85" s="170"/>
      <c r="B85" s="20" t="s">
        <v>112</v>
      </c>
      <c r="C85" s="135">
        <v>8</v>
      </c>
      <c r="D85" s="12">
        <v>5</v>
      </c>
      <c r="E85" s="12">
        <f t="shared" ref="E85" si="24">C85*D85</f>
        <v>40</v>
      </c>
      <c r="F85" s="13"/>
      <c r="G85" s="14"/>
    </row>
    <row r="86" spans="1:7" ht="15.75" x14ac:dyDescent="0.25">
      <c r="A86" s="170"/>
      <c r="B86" s="20" t="s">
        <v>113</v>
      </c>
      <c r="C86" s="135">
        <v>8</v>
      </c>
      <c r="D86" s="12">
        <v>5</v>
      </c>
      <c r="E86" s="12">
        <f t="shared" si="23"/>
        <v>40</v>
      </c>
      <c r="F86" s="13">
        <f>E86/$E$78</f>
        <v>0.10256410256410256</v>
      </c>
      <c r="G86" s="14"/>
    </row>
    <row r="87" spans="1:7" ht="30" x14ac:dyDescent="0.25">
      <c r="A87" s="170"/>
      <c r="B87" s="20" t="s">
        <v>93</v>
      </c>
      <c r="C87" s="135">
        <v>8</v>
      </c>
      <c r="D87" s="12">
        <v>5</v>
      </c>
      <c r="E87" s="12">
        <f t="shared" si="23"/>
        <v>40</v>
      </c>
      <c r="F87" s="13">
        <f>E87/$E$78</f>
        <v>0.10256410256410256</v>
      </c>
      <c r="G87" s="14"/>
    </row>
    <row r="88" spans="1:7" ht="31.5" x14ac:dyDescent="0.25">
      <c r="A88" s="170"/>
      <c r="B88" s="140" t="s">
        <v>114</v>
      </c>
      <c r="C88" s="135">
        <v>8</v>
      </c>
      <c r="D88" s="12">
        <v>5</v>
      </c>
      <c r="E88" s="12">
        <f t="shared" si="23"/>
        <v>40</v>
      </c>
      <c r="F88" s="13">
        <f>E88/$E$78</f>
        <v>0.10256410256410256</v>
      </c>
      <c r="G88" s="14"/>
    </row>
    <row r="89" spans="1:7" ht="47.25" x14ac:dyDescent="0.25">
      <c r="A89" s="170"/>
      <c r="B89" s="140" t="s">
        <v>92</v>
      </c>
      <c r="C89" s="135">
        <v>5</v>
      </c>
      <c r="D89" s="12">
        <v>5</v>
      </c>
      <c r="E89" s="12">
        <f t="shared" si="23"/>
        <v>25</v>
      </c>
      <c r="F89" s="13"/>
      <c r="G89" s="14"/>
    </row>
    <row r="90" spans="1:7" x14ac:dyDescent="0.25">
      <c r="A90" s="22"/>
      <c r="B90" s="20"/>
      <c r="C90" s="12"/>
      <c r="D90" s="12"/>
      <c r="E90" s="12"/>
      <c r="F90" s="13"/>
      <c r="G90" s="14"/>
    </row>
    <row r="91" spans="1:7" x14ac:dyDescent="0.25">
      <c r="A91" s="28"/>
      <c r="B91" s="20"/>
      <c r="C91" s="12"/>
      <c r="D91" s="12"/>
      <c r="E91" s="12"/>
      <c r="F91" s="13"/>
      <c r="G91" s="14"/>
    </row>
    <row r="92" spans="1:7" x14ac:dyDescent="0.25">
      <c r="A92" s="28"/>
      <c r="B92" s="21" t="s">
        <v>35</v>
      </c>
      <c r="C92" s="26">
        <f>SUM(C6:C91)/2</f>
        <v>300</v>
      </c>
      <c r="D92" s="68" t="s">
        <v>6</v>
      </c>
      <c r="E92" s="16">
        <f>E6+E13+E18+E23+E28+E33+E38+E44+E48+E55+E60+E71+E75+E78+E67</f>
        <v>1500</v>
      </c>
      <c r="F92" s="13"/>
      <c r="G92" s="14"/>
    </row>
    <row r="93" spans="1:7" ht="15.75" thickBot="1" x14ac:dyDescent="0.3">
      <c r="A93" s="29"/>
      <c r="B93" s="30"/>
      <c r="C93" s="31"/>
      <c r="D93" s="32"/>
      <c r="E93" s="33"/>
      <c r="F93" s="34"/>
      <c r="G93" s="35"/>
    </row>
    <row r="94" spans="1:7" x14ac:dyDescent="0.25">
      <c r="A94" s="36"/>
      <c r="B94" s="37" t="s">
        <v>53</v>
      </c>
      <c r="C94" s="38"/>
      <c r="D94" s="32"/>
      <c r="E94" s="33"/>
      <c r="F94" s="34"/>
      <c r="G94" s="35"/>
    </row>
    <row r="95" spans="1:7" x14ac:dyDescent="0.25">
      <c r="A95" s="33"/>
      <c r="B95" s="39" t="s">
        <v>23</v>
      </c>
      <c r="C95" s="40">
        <f>ROUNDUP(C96*C98,0)</f>
        <v>1050</v>
      </c>
      <c r="D95" s="32"/>
      <c r="E95" s="33"/>
      <c r="F95" s="34"/>
      <c r="G95" s="35"/>
    </row>
    <row r="96" spans="1:7" x14ac:dyDescent="0.25">
      <c r="A96" s="32"/>
      <c r="B96" s="41" t="s">
        <v>24</v>
      </c>
      <c r="C96" s="42">
        <f>E92</f>
        <v>1500</v>
      </c>
      <c r="D96" s="32"/>
      <c r="E96" s="33"/>
      <c r="F96" s="34"/>
      <c r="G96" s="35"/>
    </row>
    <row r="97" spans="1:7" ht="13.9" hidden="1" x14ac:dyDescent="0.25">
      <c r="A97" s="32"/>
      <c r="B97" s="43"/>
      <c r="C97" s="44"/>
      <c r="D97" s="32"/>
      <c r="E97" s="33"/>
      <c r="F97" s="34"/>
      <c r="G97" s="35"/>
    </row>
    <row r="98" spans="1:7" ht="15.75" thickBot="1" x14ac:dyDescent="0.3">
      <c r="A98" s="32"/>
      <c r="B98" s="45" t="s">
        <v>25</v>
      </c>
      <c r="C98" s="46">
        <v>0.7</v>
      </c>
      <c r="D98" s="32"/>
      <c r="E98" s="33"/>
      <c r="F98" s="34"/>
      <c r="G98" s="35"/>
    </row>
    <row r="99" spans="1:7" ht="15.75" thickBot="1" x14ac:dyDescent="0.3">
      <c r="A99" s="32"/>
      <c r="B99" s="30"/>
      <c r="C99" s="47"/>
      <c r="D99" s="32"/>
      <c r="E99" s="33"/>
      <c r="F99" s="34"/>
      <c r="G99" s="35"/>
    </row>
    <row r="100" spans="1:7" x14ac:dyDescent="0.25">
      <c r="A100" s="32"/>
      <c r="B100" s="48" t="s">
        <v>26</v>
      </c>
      <c r="C100" s="49"/>
      <c r="D100" s="32"/>
      <c r="E100" s="33"/>
      <c r="F100" s="34"/>
      <c r="G100" s="35"/>
    </row>
    <row r="101" spans="1:7" x14ac:dyDescent="0.25">
      <c r="A101" s="32"/>
      <c r="B101" s="50" t="s">
        <v>27</v>
      </c>
      <c r="C101" s="51"/>
      <c r="D101" s="32"/>
      <c r="E101" s="33"/>
      <c r="F101" s="34"/>
      <c r="G101" s="35"/>
    </row>
    <row r="102" spans="1:7" x14ac:dyDescent="0.25">
      <c r="A102" s="32"/>
      <c r="B102" s="52" t="s">
        <v>28</v>
      </c>
      <c r="C102" s="53"/>
      <c r="D102" s="32"/>
      <c r="E102" s="33"/>
      <c r="F102" s="34"/>
      <c r="G102" s="35"/>
    </row>
    <row r="103" spans="1:7" x14ac:dyDescent="0.25">
      <c r="A103" s="32"/>
      <c r="B103" s="54" t="s">
        <v>29</v>
      </c>
      <c r="C103" s="55"/>
      <c r="D103" s="32"/>
      <c r="E103" s="33"/>
      <c r="F103" s="34"/>
      <c r="G103" s="35"/>
    </row>
    <row r="104" spans="1:7" ht="15.75" thickBot="1" x14ac:dyDescent="0.3">
      <c r="A104" s="32"/>
      <c r="B104" s="56" t="s">
        <v>30</v>
      </c>
      <c r="C104" s="57"/>
      <c r="D104" s="32"/>
      <c r="E104" s="33"/>
      <c r="F104" s="34"/>
      <c r="G104" s="35"/>
    </row>
    <row r="105" spans="1:7" x14ac:dyDescent="0.25">
      <c r="A105" s="32"/>
      <c r="B105" s="32"/>
      <c r="C105" s="32"/>
      <c r="D105" s="32"/>
      <c r="E105" s="32"/>
      <c r="F105" s="32"/>
      <c r="G105" s="32"/>
    </row>
  </sheetData>
  <mergeCells count="17">
    <mergeCell ref="A78:A89"/>
    <mergeCell ref="A33:A36"/>
    <mergeCell ref="A38:A42"/>
    <mergeCell ref="A44:A46"/>
    <mergeCell ref="A48:A53"/>
    <mergeCell ref="A55:A58"/>
    <mergeCell ref="A60:A65"/>
    <mergeCell ref="A23:A26"/>
    <mergeCell ref="A1:G1"/>
    <mergeCell ref="A67:A69"/>
    <mergeCell ref="A71:A73"/>
    <mergeCell ref="A75:A76"/>
    <mergeCell ref="A28:A31"/>
    <mergeCell ref="A2:G2"/>
    <mergeCell ref="A6:A11"/>
    <mergeCell ref="A13:A16"/>
    <mergeCell ref="A18:A21"/>
  </mergeCells>
  <conditionalFormatting sqref="E92">
    <cfRule type="cellIs" dxfId="2" priority="1" stopIfTrue="1" operator="greaterThanOrEqual">
      <formula>Acceptable_Compliance_Score</formula>
    </cfRule>
    <cfRule type="cellIs" dxfId="1" priority="2" stopIfTrue="1" operator="lessThan">
      <formula>$C$94</formula>
    </cfRule>
    <cfRule type="cellIs" dxfId="0" priority="3" stopIfTrue="1" operator="between">
      <formula>$C$95</formula>
      <formula>$C$94</formula>
    </cfRule>
  </conditionalFormatting>
  <pageMargins left="0.25" right="0.25" top="0.75" bottom="0.75" header="0.3" footer="0.3"/>
  <pageSetup scale="72" fitToHeight="0" orientation="portrait" r:id="rId1"/>
  <rowBreaks count="2" manualBreakCount="2">
    <brk id="43" max="6" man="1"/>
    <brk id="77"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2"/>
  <sheetViews>
    <sheetView view="pageBreakPreview" topLeftCell="A77" zoomScale="90" zoomScaleNormal="100" zoomScaleSheetLayoutView="90" workbookViewId="0">
      <selection activeCell="B98" sqref="B98"/>
    </sheetView>
  </sheetViews>
  <sheetFormatPr defaultColWidth="9.140625" defaultRowHeight="15" x14ac:dyDescent="0.25"/>
  <cols>
    <col min="1" max="1" width="16.85546875" style="9" customWidth="1"/>
    <col min="2" max="2" width="99.7109375" style="58" customWidth="1"/>
    <col min="3" max="3" width="13" style="59" customWidth="1"/>
    <col min="4" max="4" width="13.28515625" style="61" customWidth="1"/>
    <col min="5" max="5" width="15.42578125" style="93" customWidth="1"/>
    <col min="6" max="246" width="9.140625" style="9"/>
    <col min="247" max="248" width="44" style="9" customWidth="1"/>
    <col min="249" max="249" width="37.5703125" style="9" customWidth="1"/>
    <col min="250" max="16384" width="9.140625" style="9"/>
  </cols>
  <sheetData>
    <row r="1" spans="1:23" s="130" customFormat="1" ht="33" customHeight="1" x14ac:dyDescent="0.25">
      <c r="A1" s="167" t="s">
        <v>116</v>
      </c>
      <c r="B1" s="167"/>
      <c r="C1" s="167"/>
      <c r="D1" s="167"/>
      <c r="E1" s="167"/>
      <c r="F1" s="127"/>
      <c r="G1" s="127"/>
      <c r="H1" s="128"/>
      <c r="I1" s="128"/>
      <c r="J1" s="128"/>
      <c r="K1" s="128"/>
      <c r="L1" s="128"/>
      <c r="M1" s="128"/>
      <c r="N1" s="128"/>
      <c r="O1" s="128"/>
      <c r="P1" s="128"/>
      <c r="Q1" s="128"/>
      <c r="R1" s="128"/>
      <c r="S1" s="128"/>
      <c r="T1" s="128"/>
      <c r="U1" s="129"/>
      <c r="V1" s="129"/>
      <c r="W1" s="129"/>
    </row>
    <row r="2" spans="1:23" s="130" customFormat="1" ht="15.6" x14ac:dyDescent="0.3">
      <c r="A2" s="175" t="s">
        <v>63</v>
      </c>
      <c r="B2" s="175"/>
      <c r="C2" s="175"/>
      <c r="D2" s="175"/>
      <c r="E2" s="175"/>
      <c r="F2" s="131"/>
      <c r="G2" s="131"/>
      <c r="H2" s="131"/>
      <c r="I2" s="131"/>
      <c r="J2" s="129"/>
      <c r="K2" s="129"/>
      <c r="L2" s="129"/>
      <c r="M2" s="129"/>
      <c r="N2" s="129"/>
      <c r="O2" s="129"/>
      <c r="P2" s="129"/>
      <c r="Q2" s="129"/>
      <c r="R2" s="129"/>
      <c r="S2" s="129"/>
      <c r="T2" s="129"/>
    </row>
    <row r="3" spans="1:23" s="130" customFormat="1" ht="15.6" x14ac:dyDescent="0.3">
      <c r="A3" s="175" t="s">
        <v>58</v>
      </c>
      <c r="B3" s="175"/>
      <c r="C3" s="175"/>
      <c r="D3" s="175"/>
      <c r="E3" s="175"/>
      <c r="F3" s="131"/>
      <c r="G3" s="131"/>
      <c r="H3" s="131"/>
      <c r="I3" s="131"/>
      <c r="J3" s="129"/>
      <c r="K3" s="129"/>
      <c r="L3" s="129"/>
      <c r="M3" s="129"/>
      <c r="N3" s="129"/>
      <c r="O3" s="129"/>
      <c r="P3" s="129"/>
      <c r="Q3" s="129"/>
      <c r="R3" s="129"/>
      <c r="S3" s="129"/>
      <c r="T3" s="129"/>
    </row>
    <row r="4" spans="1:23" s="3" customFormat="1" ht="12" customHeight="1" x14ac:dyDescent="0.3">
      <c r="A4" s="70"/>
      <c r="B4" s="70"/>
      <c r="C4" s="70"/>
      <c r="D4" s="70"/>
      <c r="E4" s="70"/>
      <c r="F4" s="71"/>
      <c r="G4" s="71"/>
      <c r="H4" s="69"/>
      <c r="I4" s="69"/>
      <c r="J4" s="2"/>
      <c r="K4" s="2"/>
      <c r="L4" s="2"/>
      <c r="M4" s="2"/>
      <c r="N4" s="2"/>
      <c r="O4" s="2"/>
      <c r="P4" s="2"/>
      <c r="Q4" s="2"/>
      <c r="R4" s="2"/>
      <c r="S4" s="2"/>
      <c r="T4" s="2"/>
    </row>
    <row r="5" spans="1:23" s="123" customFormat="1" ht="30" customHeight="1" x14ac:dyDescent="0.3">
      <c r="A5" s="117" t="s">
        <v>62</v>
      </c>
      <c r="B5" s="118"/>
      <c r="C5" s="118"/>
      <c r="D5" s="118"/>
      <c r="E5" s="119"/>
      <c r="F5" s="120"/>
      <c r="G5" s="120"/>
      <c r="H5" s="121"/>
      <c r="I5" s="121"/>
      <c r="J5" s="122"/>
      <c r="K5" s="122"/>
      <c r="L5" s="122"/>
      <c r="M5" s="122"/>
      <c r="N5" s="122"/>
      <c r="O5" s="122"/>
      <c r="P5" s="122"/>
      <c r="Q5" s="122"/>
      <c r="R5" s="122"/>
      <c r="S5" s="122"/>
      <c r="T5" s="122"/>
    </row>
    <row r="6" spans="1:23" s="123" customFormat="1" ht="12" customHeight="1" x14ac:dyDescent="0.3">
      <c r="A6" s="124"/>
      <c r="B6" s="125"/>
      <c r="C6" s="125"/>
      <c r="D6" s="125"/>
      <c r="E6" s="125"/>
      <c r="F6" s="120"/>
      <c r="G6" s="120"/>
      <c r="H6" s="121"/>
      <c r="I6" s="121"/>
      <c r="J6" s="122"/>
      <c r="K6" s="122"/>
      <c r="L6" s="122"/>
      <c r="M6" s="122"/>
      <c r="N6" s="122"/>
      <c r="O6" s="122"/>
      <c r="P6" s="122"/>
      <c r="Q6" s="122"/>
      <c r="R6" s="122"/>
      <c r="S6" s="122"/>
      <c r="T6" s="122"/>
    </row>
    <row r="7" spans="1:23" s="67" customFormat="1" ht="30" customHeight="1" x14ac:dyDescent="0.3">
      <c r="A7" s="126" t="s">
        <v>56</v>
      </c>
      <c r="B7" s="176"/>
      <c r="C7" s="176"/>
      <c r="D7" s="176"/>
      <c r="E7" s="177"/>
    </row>
    <row r="8" spans="1:23" s="4" customFormat="1" ht="6" customHeight="1" x14ac:dyDescent="0.25">
      <c r="A8" s="5"/>
      <c r="B8" s="5"/>
      <c r="C8" s="73"/>
      <c r="D8" s="5"/>
      <c r="E8" s="74"/>
    </row>
    <row r="9" spans="1:23" ht="61.5" customHeight="1" x14ac:dyDescent="0.25">
      <c r="A9" s="75" t="s">
        <v>43</v>
      </c>
      <c r="B9" s="178" t="s">
        <v>48</v>
      </c>
      <c r="C9" s="178"/>
      <c r="D9" s="178"/>
      <c r="E9" s="178"/>
    </row>
    <row r="10" spans="1:23" s="4" customFormat="1" ht="6" customHeight="1" x14ac:dyDescent="0.3">
      <c r="A10" s="76"/>
      <c r="B10" s="77"/>
      <c r="C10" s="78"/>
      <c r="D10" s="77"/>
      <c r="E10" s="79"/>
    </row>
    <row r="11" spans="1:23" ht="15.75" x14ac:dyDescent="0.25">
      <c r="A11" s="181" t="s">
        <v>26</v>
      </c>
      <c r="B11" s="5" t="s">
        <v>27</v>
      </c>
      <c r="C11" s="77"/>
      <c r="D11" s="77"/>
      <c r="E11" s="79"/>
    </row>
    <row r="12" spans="1:23" ht="15.75" x14ac:dyDescent="0.25">
      <c r="A12" s="181"/>
      <c r="B12" s="5" t="s">
        <v>28</v>
      </c>
      <c r="C12" s="77"/>
      <c r="D12" s="77"/>
      <c r="E12" s="79"/>
    </row>
    <row r="13" spans="1:23" ht="15.75" x14ac:dyDescent="0.25">
      <c r="A13" s="181"/>
      <c r="B13" s="5" t="s">
        <v>29</v>
      </c>
      <c r="C13" s="77"/>
      <c r="D13" s="77"/>
      <c r="E13" s="79"/>
    </row>
    <row r="14" spans="1:23" ht="15.75" x14ac:dyDescent="0.25">
      <c r="A14" s="181"/>
      <c r="B14" s="5" t="s">
        <v>30</v>
      </c>
      <c r="C14" s="77"/>
      <c r="D14" s="77"/>
      <c r="E14" s="79"/>
    </row>
    <row r="15" spans="1:23" ht="15.6" x14ac:dyDescent="0.3">
      <c r="A15" s="77"/>
      <c r="B15" s="77"/>
      <c r="C15" s="77"/>
      <c r="D15" s="77"/>
      <c r="E15" s="79"/>
    </row>
    <row r="16" spans="1:23" ht="25.5" customHeight="1" x14ac:dyDescent="0.3">
      <c r="A16" s="80" t="s">
        <v>49</v>
      </c>
      <c r="B16" s="81" t="s">
        <v>45</v>
      </c>
      <c r="C16" s="82">
        <f>'Proposal Scoring Information'!C96</f>
        <v>1500</v>
      </c>
      <c r="D16" s="83"/>
      <c r="E16" s="84"/>
    </row>
    <row r="17" spans="1:7" ht="24" customHeight="1" x14ac:dyDescent="0.25">
      <c r="A17" s="32"/>
      <c r="B17" s="81" t="s">
        <v>46</v>
      </c>
      <c r="C17" s="85">
        <v>0.7</v>
      </c>
      <c r="D17" s="160" t="s">
        <v>44</v>
      </c>
      <c r="E17" s="84"/>
    </row>
    <row r="18" spans="1:7" ht="24" customHeight="1" x14ac:dyDescent="0.25">
      <c r="A18" s="32"/>
      <c r="B18" s="81" t="s">
        <v>47</v>
      </c>
      <c r="C18" s="86">
        <f>'Proposal Scoring Information'!C95</f>
        <v>1050</v>
      </c>
      <c r="D18" s="160"/>
      <c r="E18" s="84"/>
    </row>
    <row r="19" spans="1:7" ht="24" hidden="1" customHeight="1" x14ac:dyDescent="0.3">
      <c r="A19" s="179"/>
      <c r="B19" s="87"/>
      <c r="C19" s="88"/>
      <c r="D19" s="89"/>
      <c r="E19" s="90"/>
    </row>
    <row r="20" spans="1:7" ht="24" hidden="1" customHeight="1" x14ac:dyDescent="0.3">
      <c r="A20" s="180"/>
      <c r="B20" s="87"/>
      <c r="C20" s="91"/>
      <c r="D20" s="89"/>
      <c r="E20" s="90"/>
    </row>
    <row r="21" spans="1:7" ht="13.9" x14ac:dyDescent="0.25">
      <c r="C21" s="92"/>
    </row>
    <row r="22" spans="1:7" ht="71.25" x14ac:dyDescent="0.25">
      <c r="A22" s="7" t="s">
        <v>0</v>
      </c>
      <c r="B22" s="7" t="s">
        <v>32</v>
      </c>
      <c r="C22" s="7" t="s">
        <v>1</v>
      </c>
      <c r="D22" s="7" t="s">
        <v>33</v>
      </c>
      <c r="E22" s="94" t="s">
        <v>34</v>
      </c>
    </row>
    <row r="23" spans="1:7" x14ac:dyDescent="0.25">
      <c r="A23" s="95" t="s">
        <v>6</v>
      </c>
      <c r="B23" s="96" t="s">
        <v>6</v>
      </c>
      <c r="C23" s="97"/>
      <c r="D23" s="98"/>
      <c r="E23" s="99"/>
    </row>
    <row r="24" spans="1:7" s="18" customFormat="1" ht="21" thickBot="1" x14ac:dyDescent="0.25">
      <c r="A24" s="169">
        <v>1</v>
      </c>
      <c r="B24" s="15" t="s">
        <v>7</v>
      </c>
      <c r="C24" s="16">
        <v>8</v>
      </c>
      <c r="D24" s="100"/>
      <c r="E24" s="101">
        <f>SUM(E25:E29)</f>
        <v>0</v>
      </c>
      <c r="G24" s="19"/>
    </row>
    <row r="25" spans="1:7" ht="16.5" thickTop="1" thickBot="1" x14ac:dyDescent="0.3">
      <c r="A25" s="170"/>
      <c r="B25" s="20" t="s">
        <v>8</v>
      </c>
      <c r="C25" s="12">
        <v>2</v>
      </c>
      <c r="D25" s="102"/>
      <c r="E25" s="103">
        <f>C25*D25</f>
        <v>0</v>
      </c>
    </row>
    <row r="26" spans="1:7" ht="16.5" thickTop="1" thickBot="1" x14ac:dyDescent="0.3">
      <c r="A26" s="170"/>
      <c r="B26" s="20" t="s">
        <v>31</v>
      </c>
      <c r="C26" s="12">
        <v>2</v>
      </c>
      <c r="D26" s="102"/>
      <c r="E26" s="103">
        <f t="shared" ref="E26:E29" si="0">C26*D26</f>
        <v>0</v>
      </c>
    </row>
    <row r="27" spans="1:7" ht="16.5" thickTop="1" thickBot="1" x14ac:dyDescent="0.3">
      <c r="A27" s="170"/>
      <c r="B27" s="20" t="s">
        <v>9</v>
      </c>
      <c r="C27" s="12">
        <v>2</v>
      </c>
      <c r="D27" s="102"/>
      <c r="E27" s="103">
        <f t="shared" si="0"/>
        <v>0</v>
      </c>
    </row>
    <row r="28" spans="1:7" ht="16.5" thickTop="1" thickBot="1" x14ac:dyDescent="0.3">
      <c r="A28" s="170"/>
      <c r="B28" s="20" t="s">
        <v>72</v>
      </c>
      <c r="C28" s="12">
        <v>1</v>
      </c>
      <c r="D28" s="102"/>
      <c r="E28" s="103">
        <f t="shared" si="0"/>
        <v>0</v>
      </c>
    </row>
    <row r="29" spans="1:7" ht="16.5" thickTop="1" thickBot="1" x14ac:dyDescent="0.3">
      <c r="A29" s="173"/>
      <c r="B29" s="20" t="s">
        <v>73</v>
      </c>
      <c r="C29" s="12">
        <v>1</v>
      </c>
      <c r="D29" s="102"/>
      <c r="E29" s="105">
        <f t="shared" si="0"/>
        <v>0</v>
      </c>
    </row>
    <row r="30" spans="1:7" ht="15.75" thickTop="1" x14ac:dyDescent="0.25">
      <c r="A30" s="10" t="s">
        <v>6</v>
      </c>
      <c r="B30" s="11" t="s">
        <v>6</v>
      </c>
      <c r="C30" s="12"/>
      <c r="D30" s="98"/>
      <c r="E30" s="99"/>
    </row>
    <row r="31" spans="1:7" s="18" customFormat="1" ht="21" thickBot="1" x14ac:dyDescent="0.25">
      <c r="A31" s="169">
        <v>2</v>
      </c>
      <c r="B31" s="15" t="s">
        <v>83</v>
      </c>
      <c r="C31" s="16">
        <v>30</v>
      </c>
      <c r="D31" s="100"/>
      <c r="E31" s="106">
        <f>SUM(E32:E33)</f>
        <v>0</v>
      </c>
    </row>
    <row r="32" spans="1:7" ht="31.5" thickTop="1" thickBot="1" x14ac:dyDescent="0.3">
      <c r="A32" s="170"/>
      <c r="B32" s="20" t="s">
        <v>95</v>
      </c>
      <c r="C32" s="12">
        <v>10</v>
      </c>
      <c r="D32" s="102"/>
      <c r="E32" s="107">
        <f>C32*D32</f>
        <v>0</v>
      </c>
    </row>
    <row r="33" spans="1:5" ht="31.5" thickTop="1" thickBot="1" x14ac:dyDescent="0.3">
      <c r="A33" s="170"/>
      <c r="B33" s="20" t="s">
        <v>96</v>
      </c>
      <c r="C33" s="12">
        <v>10</v>
      </c>
      <c r="D33" s="102"/>
      <c r="E33" s="107">
        <f>C33*D33</f>
        <v>0</v>
      </c>
    </row>
    <row r="34" spans="1:5" ht="31.5" thickTop="1" thickBot="1" x14ac:dyDescent="0.3">
      <c r="A34" s="170"/>
      <c r="B34" s="20" t="s">
        <v>74</v>
      </c>
      <c r="C34" s="12">
        <v>10</v>
      </c>
      <c r="D34" s="102"/>
      <c r="E34" s="107">
        <f>C34*D34</f>
        <v>0</v>
      </c>
    </row>
    <row r="35" spans="1:5" ht="15.75" thickTop="1" x14ac:dyDescent="0.25">
      <c r="A35" s="10" t="s">
        <v>6</v>
      </c>
      <c r="B35" s="11"/>
      <c r="C35" s="12"/>
      <c r="D35" s="98"/>
      <c r="E35" s="99"/>
    </row>
    <row r="36" spans="1:5" s="18" customFormat="1" ht="21" thickBot="1" x14ac:dyDescent="0.25">
      <c r="A36" s="169">
        <v>3</v>
      </c>
      <c r="B36" s="15" t="s">
        <v>77</v>
      </c>
      <c r="C36" s="16">
        <v>21</v>
      </c>
      <c r="D36" s="100"/>
      <c r="E36" s="106">
        <f>SUM(E37:E39)</f>
        <v>0</v>
      </c>
    </row>
    <row r="37" spans="1:5" ht="16.5" thickTop="1" thickBot="1" x14ac:dyDescent="0.3">
      <c r="A37" s="170"/>
      <c r="B37" s="20" t="s">
        <v>97</v>
      </c>
      <c r="C37" s="12">
        <v>7</v>
      </c>
      <c r="D37" s="102"/>
      <c r="E37" s="107">
        <f t="shared" ref="E37:E39" si="1">C37*D37</f>
        <v>0</v>
      </c>
    </row>
    <row r="38" spans="1:5" ht="16.5" thickTop="1" thickBot="1" x14ac:dyDescent="0.3">
      <c r="A38" s="170"/>
      <c r="B38" s="20" t="s">
        <v>98</v>
      </c>
      <c r="C38" s="12">
        <v>7</v>
      </c>
      <c r="D38" s="102"/>
      <c r="E38" s="107">
        <f t="shared" si="1"/>
        <v>0</v>
      </c>
    </row>
    <row r="39" spans="1:5" ht="16.5" thickTop="1" thickBot="1" x14ac:dyDescent="0.3">
      <c r="A39" s="170"/>
      <c r="B39" s="20" t="s">
        <v>75</v>
      </c>
      <c r="C39" s="12">
        <v>7</v>
      </c>
      <c r="D39" s="102"/>
      <c r="E39" s="107">
        <f t="shared" si="1"/>
        <v>0</v>
      </c>
    </row>
    <row r="40" spans="1:5" ht="15.75" thickTop="1" x14ac:dyDescent="0.25">
      <c r="A40" s="10" t="s">
        <v>6</v>
      </c>
      <c r="B40" s="11"/>
      <c r="C40" s="12"/>
      <c r="D40" s="104"/>
      <c r="E40" s="99"/>
    </row>
    <row r="41" spans="1:5" s="18" customFormat="1" ht="30" customHeight="1" thickBot="1" x14ac:dyDescent="0.25">
      <c r="A41" s="169">
        <v>4</v>
      </c>
      <c r="B41" s="15" t="s">
        <v>78</v>
      </c>
      <c r="C41" s="16">
        <v>21</v>
      </c>
      <c r="D41" s="100"/>
      <c r="E41" s="106">
        <f>SUM(E42:E44)</f>
        <v>0</v>
      </c>
    </row>
    <row r="42" spans="1:5" ht="31.5" thickTop="1" thickBot="1" x14ac:dyDescent="0.3">
      <c r="A42" s="170"/>
      <c r="B42" s="20" t="s">
        <v>99</v>
      </c>
      <c r="C42" s="12">
        <v>7</v>
      </c>
      <c r="D42" s="102"/>
      <c r="E42" s="107">
        <f t="shared" ref="E42:E44" si="2">C42*D42</f>
        <v>0</v>
      </c>
    </row>
    <row r="43" spans="1:5" ht="16.5" thickTop="1" thickBot="1" x14ac:dyDescent="0.3">
      <c r="A43" s="170"/>
      <c r="B43" s="20" t="s">
        <v>76</v>
      </c>
      <c r="C43" s="12">
        <v>7</v>
      </c>
      <c r="D43" s="102"/>
      <c r="E43" s="107">
        <f t="shared" si="2"/>
        <v>0</v>
      </c>
    </row>
    <row r="44" spans="1:5" ht="31.5" thickTop="1" thickBot="1" x14ac:dyDescent="0.3">
      <c r="A44" s="170"/>
      <c r="B44" s="20" t="s">
        <v>100</v>
      </c>
      <c r="C44" s="12">
        <v>7</v>
      </c>
      <c r="D44" s="102"/>
      <c r="E44" s="107">
        <f t="shared" si="2"/>
        <v>0</v>
      </c>
    </row>
    <row r="45" spans="1:5" ht="15.75" thickTop="1" x14ac:dyDescent="0.25">
      <c r="A45" s="10" t="s">
        <v>6</v>
      </c>
      <c r="B45" s="11"/>
      <c r="C45" s="12"/>
      <c r="D45" s="104"/>
      <c r="E45" s="99"/>
    </row>
    <row r="46" spans="1:5" s="18" customFormat="1" ht="21" thickBot="1" x14ac:dyDescent="0.25">
      <c r="A46" s="169">
        <v>5</v>
      </c>
      <c r="B46" s="15" t="s">
        <v>79</v>
      </c>
      <c r="C46" s="16">
        <v>24</v>
      </c>
      <c r="D46" s="100"/>
      <c r="E46" s="106">
        <f>SUM(E47:E48)</f>
        <v>0</v>
      </c>
    </row>
    <row r="47" spans="1:5" ht="31.5" thickTop="1" thickBot="1" x14ac:dyDescent="0.3">
      <c r="A47" s="170"/>
      <c r="B47" s="20" t="s">
        <v>101</v>
      </c>
      <c r="C47" s="12">
        <v>8</v>
      </c>
      <c r="D47" s="102"/>
      <c r="E47" s="107">
        <f t="shared" ref="E47:E48" si="3">C47*D47</f>
        <v>0</v>
      </c>
    </row>
    <row r="48" spans="1:5" ht="31.5" thickTop="1" thickBot="1" x14ac:dyDescent="0.3">
      <c r="A48" s="170"/>
      <c r="B48" s="20" t="s">
        <v>102</v>
      </c>
      <c r="C48" s="12">
        <v>8</v>
      </c>
      <c r="D48" s="102"/>
      <c r="E48" s="107">
        <f t="shared" si="3"/>
        <v>0</v>
      </c>
    </row>
    <row r="49" spans="1:5" ht="30.75" thickTop="1" x14ac:dyDescent="0.25">
      <c r="A49" s="170"/>
      <c r="B49" s="20" t="s">
        <v>82</v>
      </c>
      <c r="C49" s="12">
        <v>8</v>
      </c>
      <c r="D49" s="104"/>
      <c r="E49" s="99"/>
    </row>
    <row r="50" spans="1:5" ht="15" customHeight="1" x14ac:dyDescent="0.25">
      <c r="A50" s="10" t="s">
        <v>6</v>
      </c>
      <c r="B50" s="11"/>
      <c r="C50" s="12"/>
      <c r="D50" s="98"/>
      <c r="E50" s="99"/>
    </row>
    <row r="51" spans="1:5" s="18" customFormat="1" ht="30" customHeight="1" thickBot="1" x14ac:dyDescent="0.25">
      <c r="A51" s="169">
        <v>6</v>
      </c>
      <c r="B51" s="15" t="s">
        <v>104</v>
      </c>
      <c r="C51" s="16">
        <v>20</v>
      </c>
      <c r="D51" s="100"/>
      <c r="E51" s="106">
        <f>SUM(E52:E54)</f>
        <v>0</v>
      </c>
    </row>
    <row r="52" spans="1:5" ht="16.5" thickTop="1" thickBot="1" x14ac:dyDescent="0.3">
      <c r="A52" s="170"/>
      <c r="B52" s="20" t="s">
        <v>103</v>
      </c>
      <c r="C52" s="12">
        <v>8</v>
      </c>
      <c r="D52" s="102"/>
      <c r="E52" s="107">
        <f t="shared" ref="E52:E54" si="4">C52*D52</f>
        <v>0</v>
      </c>
    </row>
    <row r="53" spans="1:5" ht="16.5" thickTop="1" thickBot="1" x14ac:dyDescent="0.3">
      <c r="A53" s="170"/>
      <c r="B53" s="20" t="s">
        <v>105</v>
      </c>
      <c r="C53" s="12">
        <v>6</v>
      </c>
      <c r="D53" s="102"/>
      <c r="E53" s="107">
        <f t="shared" si="4"/>
        <v>0</v>
      </c>
    </row>
    <row r="54" spans="1:5" ht="16.5" thickTop="1" thickBot="1" x14ac:dyDescent="0.3">
      <c r="A54" s="170"/>
      <c r="B54" s="20" t="s">
        <v>106</v>
      </c>
      <c r="C54" s="12">
        <v>6</v>
      </c>
      <c r="D54" s="102"/>
      <c r="E54" s="107">
        <f t="shared" si="4"/>
        <v>0</v>
      </c>
    </row>
    <row r="55" spans="1:5" ht="15.75" thickTop="1" x14ac:dyDescent="0.25">
      <c r="A55" s="10" t="s">
        <v>6</v>
      </c>
      <c r="B55" s="11"/>
      <c r="C55" s="12"/>
      <c r="D55" s="104"/>
      <c r="E55" s="99"/>
    </row>
    <row r="56" spans="1:5" s="18" customFormat="1" ht="30" customHeight="1" thickBot="1" x14ac:dyDescent="0.25">
      <c r="A56" s="169">
        <v>7</v>
      </c>
      <c r="B56" s="15" t="s">
        <v>54</v>
      </c>
      <c r="C56" s="16">
        <v>20</v>
      </c>
      <c r="D56" s="100"/>
      <c r="E56" s="106">
        <f>SUM(E57:E60)</f>
        <v>0</v>
      </c>
    </row>
    <row r="57" spans="1:5" s="18" customFormat="1" ht="16.5" thickTop="1" thickBot="1" x14ac:dyDescent="0.25">
      <c r="A57" s="170"/>
      <c r="B57" s="20" t="s">
        <v>107</v>
      </c>
      <c r="C57" s="12">
        <v>5</v>
      </c>
      <c r="D57" s="102"/>
      <c r="E57" s="107">
        <f>C57*D57</f>
        <v>0</v>
      </c>
    </row>
    <row r="58" spans="1:5" ht="16.5" thickTop="1" thickBot="1" x14ac:dyDescent="0.3">
      <c r="A58" s="170"/>
      <c r="B58" s="20" t="s">
        <v>108</v>
      </c>
      <c r="C58" s="12">
        <v>5</v>
      </c>
      <c r="D58" s="102"/>
      <c r="E58" s="107">
        <f t="shared" ref="E58:E60" si="5">C58*D58</f>
        <v>0</v>
      </c>
    </row>
    <row r="59" spans="1:5" ht="16.5" thickTop="1" thickBot="1" x14ac:dyDescent="0.3">
      <c r="A59" s="170"/>
      <c r="B59" s="20" t="s">
        <v>80</v>
      </c>
      <c r="C59" s="12">
        <v>5</v>
      </c>
      <c r="D59" s="102"/>
      <c r="E59" s="107">
        <f t="shared" si="5"/>
        <v>0</v>
      </c>
    </row>
    <row r="60" spans="1:5" ht="16.5" thickTop="1" thickBot="1" x14ac:dyDescent="0.3">
      <c r="A60" s="173"/>
      <c r="B60" s="20" t="s">
        <v>81</v>
      </c>
      <c r="C60" s="12">
        <v>5</v>
      </c>
      <c r="D60" s="102"/>
      <c r="E60" s="107">
        <f t="shared" si="5"/>
        <v>0</v>
      </c>
    </row>
    <row r="61" spans="1:5" s="18" customFormat="1" ht="15.75" thickTop="1" x14ac:dyDescent="0.2">
      <c r="A61" s="10" t="s">
        <v>6</v>
      </c>
      <c r="B61" s="11"/>
      <c r="C61" s="12"/>
      <c r="D61" s="100"/>
      <c r="E61" s="100"/>
    </row>
    <row r="62" spans="1:5" ht="21" thickBot="1" x14ac:dyDescent="0.3">
      <c r="A62" s="169">
        <v>8</v>
      </c>
      <c r="B62" s="15" t="s">
        <v>84</v>
      </c>
      <c r="C62" s="16">
        <v>10</v>
      </c>
      <c r="D62" s="108"/>
      <c r="E62" s="106">
        <f>SUM(E63:E64)</f>
        <v>0</v>
      </c>
    </row>
    <row r="63" spans="1:5" ht="16.5" thickTop="1" thickBot="1" x14ac:dyDescent="0.3">
      <c r="A63" s="170"/>
      <c r="B63" s="11" t="s">
        <v>85</v>
      </c>
      <c r="C63" s="12">
        <v>5</v>
      </c>
      <c r="D63" s="102"/>
      <c r="E63" s="107">
        <f t="shared" ref="E63:E64" si="6">C63*D63</f>
        <v>0</v>
      </c>
    </row>
    <row r="64" spans="1:5" ht="16.5" thickTop="1" thickBot="1" x14ac:dyDescent="0.3">
      <c r="A64" s="170"/>
      <c r="B64" s="11" t="s">
        <v>109</v>
      </c>
      <c r="C64" s="12">
        <v>5</v>
      </c>
      <c r="D64" s="102"/>
      <c r="E64" s="107">
        <f t="shared" si="6"/>
        <v>0</v>
      </c>
    </row>
    <row r="65" spans="1:5" s="18" customFormat="1" ht="15" customHeight="1" thickTop="1" x14ac:dyDescent="0.2">
      <c r="A65" s="10" t="s">
        <v>6</v>
      </c>
      <c r="B65" s="11"/>
      <c r="C65" s="12"/>
      <c r="D65" s="100"/>
    </row>
    <row r="66" spans="1:5" ht="15" customHeight="1" thickBot="1" x14ac:dyDescent="0.3">
      <c r="A66" s="169">
        <v>9</v>
      </c>
      <c r="B66" s="15" t="s">
        <v>10</v>
      </c>
      <c r="C66" s="16">
        <v>15</v>
      </c>
      <c r="D66" s="100"/>
      <c r="E66" s="106">
        <f>SUM(E67:E71)</f>
        <v>0</v>
      </c>
    </row>
    <row r="67" spans="1:5" ht="15" customHeight="1" thickTop="1" thickBot="1" x14ac:dyDescent="0.3">
      <c r="A67" s="170"/>
      <c r="B67" s="20" t="s">
        <v>110</v>
      </c>
      <c r="C67" s="12">
        <v>3</v>
      </c>
      <c r="D67" s="102"/>
      <c r="E67" s="107">
        <f>C67*D67</f>
        <v>0</v>
      </c>
    </row>
    <row r="68" spans="1:5" ht="15" customHeight="1" thickTop="1" thickBot="1" x14ac:dyDescent="0.3">
      <c r="A68" s="170"/>
      <c r="B68" s="20" t="s">
        <v>11</v>
      </c>
      <c r="C68" s="12">
        <v>3</v>
      </c>
      <c r="D68" s="102"/>
      <c r="E68" s="107">
        <f t="shared" ref="E68:E69" si="7">C68*D68</f>
        <v>0</v>
      </c>
    </row>
    <row r="69" spans="1:5" ht="16.5" thickTop="1" thickBot="1" x14ac:dyDescent="0.3">
      <c r="A69" s="170"/>
      <c r="B69" s="20" t="s">
        <v>12</v>
      </c>
      <c r="C69" s="12">
        <v>3</v>
      </c>
      <c r="D69" s="102"/>
      <c r="E69" s="107">
        <f t="shared" si="7"/>
        <v>0</v>
      </c>
    </row>
    <row r="70" spans="1:5" ht="16.5" thickTop="1" thickBot="1" x14ac:dyDescent="0.3">
      <c r="A70" s="170"/>
      <c r="B70" s="20" t="s">
        <v>86</v>
      </c>
      <c r="C70" s="12">
        <v>3</v>
      </c>
      <c r="D70" s="102"/>
      <c r="E70" s="107">
        <f t="shared" ref="E70:E71" si="8">C70*D70</f>
        <v>0</v>
      </c>
    </row>
    <row r="71" spans="1:5" s="18" customFormat="1" ht="31.5" thickTop="1" thickBot="1" x14ac:dyDescent="0.25">
      <c r="A71" s="173"/>
      <c r="B71" s="20" t="s">
        <v>87</v>
      </c>
      <c r="C71" s="12">
        <v>3</v>
      </c>
      <c r="D71" s="102"/>
      <c r="E71" s="107">
        <f t="shared" si="8"/>
        <v>0</v>
      </c>
    </row>
    <row r="72" spans="1:5" ht="15.75" thickTop="1" x14ac:dyDescent="0.25">
      <c r="A72" s="10" t="s">
        <v>6</v>
      </c>
      <c r="B72" s="11" t="s">
        <v>6</v>
      </c>
      <c r="C72" s="12"/>
      <c r="D72" s="109"/>
      <c r="E72" s="109"/>
    </row>
    <row r="73" spans="1:5" ht="21" thickBot="1" x14ac:dyDescent="0.3">
      <c r="A73" s="169">
        <v>10</v>
      </c>
      <c r="B73" s="21" t="s">
        <v>13</v>
      </c>
      <c r="C73" s="16">
        <v>18</v>
      </c>
      <c r="D73" s="100"/>
      <c r="E73" s="106">
        <f>SUM(E74:E76)</f>
        <v>0</v>
      </c>
    </row>
    <row r="74" spans="1:5" ht="31.5" thickTop="1" thickBot="1" x14ac:dyDescent="0.3">
      <c r="A74" s="170"/>
      <c r="B74" s="20" t="s">
        <v>89</v>
      </c>
      <c r="C74" s="12">
        <v>6</v>
      </c>
      <c r="D74" s="102"/>
      <c r="E74" s="107">
        <f t="shared" ref="E74:E76" si="9">C74*D74</f>
        <v>0</v>
      </c>
    </row>
    <row r="75" spans="1:5" ht="31.5" thickTop="1" thickBot="1" x14ac:dyDescent="0.3">
      <c r="A75" s="170"/>
      <c r="B75" s="20" t="s">
        <v>88</v>
      </c>
      <c r="C75" s="12">
        <v>6</v>
      </c>
      <c r="D75" s="102"/>
      <c r="E75" s="107">
        <f t="shared" si="9"/>
        <v>0</v>
      </c>
    </row>
    <row r="76" spans="1:5" s="18" customFormat="1" ht="16.5" thickTop="1" thickBot="1" x14ac:dyDescent="0.25">
      <c r="A76" s="173"/>
      <c r="B76" s="20" t="s">
        <v>14</v>
      </c>
      <c r="C76" s="12">
        <v>6</v>
      </c>
      <c r="D76" s="102"/>
      <c r="E76" s="107">
        <f t="shared" si="9"/>
        <v>0</v>
      </c>
    </row>
    <row r="77" spans="1:5" s="18" customFormat="1" ht="15.75" thickTop="1" x14ac:dyDescent="0.2">
      <c r="A77" s="22"/>
      <c r="B77" s="20"/>
      <c r="C77" s="12"/>
      <c r="D77" s="109"/>
      <c r="E77" s="109"/>
    </row>
    <row r="78" spans="1:5" ht="21" thickBot="1" x14ac:dyDescent="0.3">
      <c r="A78" s="169">
        <v>11</v>
      </c>
      <c r="B78" s="15" t="s">
        <v>15</v>
      </c>
      <c r="C78" s="16">
        <v>10</v>
      </c>
      <c r="D78" s="107"/>
      <c r="E78" s="106">
        <f>SUM(E79:E83)</f>
        <v>0</v>
      </c>
    </row>
    <row r="79" spans="1:5" ht="16.5" thickTop="1" thickBot="1" x14ac:dyDescent="0.3">
      <c r="A79" s="170"/>
      <c r="B79" s="20" t="s">
        <v>16</v>
      </c>
      <c r="C79" s="12">
        <v>1</v>
      </c>
      <c r="D79" s="102"/>
      <c r="E79" s="107">
        <f>C79*D79</f>
        <v>0</v>
      </c>
    </row>
    <row r="80" spans="1:5" ht="46.5" thickTop="1" thickBot="1" x14ac:dyDescent="0.3">
      <c r="A80" s="170"/>
      <c r="B80" s="23" t="s">
        <v>71</v>
      </c>
      <c r="C80" s="12"/>
      <c r="D80" s="109"/>
      <c r="E80" s="109"/>
    </row>
    <row r="81" spans="1:5" ht="16.5" thickTop="1" thickBot="1" x14ac:dyDescent="0.3">
      <c r="A81" s="170"/>
      <c r="B81" s="20" t="s">
        <v>64</v>
      </c>
      <c r="C81" s="12">
        <v>3</v>
      </c>
      <c r="D81" s="102"/>
      <c r="E81" s="107">
        <f>C81*D81</f>
        <v>0</v>
      </c>
    </row>
    <row r="82" spans="1:5" ht="31.5" thickTop="1" thickBot="1" x14ac:dyDescent="0.3">
      <c r="A82" s="170"/>
      <c r="B82" s="20" t="s">
        <v>70</v>
      </c>
      <c r="C82" s="12">
        <v>3</v>
      </c>
      <c r="D82" s="102"/>
      <c r="E82" s="107">
        <f t="shared" ref="E82:E83" si="10">C82*D82</f>
        <v>0</v>
      </c>
    </row>
    <row r="83" spans="1:5" ht="16.5" thickTop="1" thickBot="1" x14ac:dyDescent="0.3">
      <c r="A83" s="173"/>
      <c r="B83" s="20" t="s">
        <v>55</v>
      </c>
      <c r="C83" s="12">
        <v>3</v>
      </c>
      <c r="D83" s="102"/>
      <c r="E83" s="107">
        <f t="shared" si="10"/>
        <v>0</v>
      </c>
    </row>
    <row r="84" spans="1:5" ht="15.75" thickTop="1" x14ac:dyDescent="0.25">
      <c r="A84" s="24"/>
      <c r="B84" s="20"/>
      <c r="C84" s="12"/>
      <c r="D84" s="109"/>
      <c r="E84" s="109"/>
    </row>
    <row r="85" spans="1:5" ht="21" thickBot="1" x14ac:dyDescent="0.3">
      <c r="A85" s="182">
        <v>12</v>
      </c>
      <c r="B85" s="25" t="s">
        <v>17</v>
      </c>
      <c r="C85" s="16">
        <v>5</v>
      </c>
      <c r="D85" s="107"/>
      <c r="E85" s="106">
        <f>SUM(E86:E90)</f>
        <v>0</v>
      </c>
    </row>
    <row r="86" spans="1:5" ht="31.5" thickTop="1" thickBot="1" x14ac:dyDescent="0.3">
      <c r="A86" s="183"/>
      <c r="B86" s="23" t="s">
        <v>90</v>
      </c>
      <c r="C86" s="12">
        <v>3</v>
      </c>
      <c r="D86" s="102"/>
      <c r="E86" s="107">
        <f t="shared" ref="E86" si="11">C86*D86</f>
        <v>0</v>
      </c>
    </row>
    <row r="87" spans="1:5" s="18" customFormat="1" ht="15.75" thickTop="1" x14ac:dyDescent="0.2">
      <c r="A87" s="184"/>
      <c r="B87" s="23" t="s">
        <v>91</v>
      </c>
      <c r="C87" s="12">
        <v>2</v>
      </c>
      <c r="D87" s="109"/>
      <c r="E87" s="109"/>
    </row>
    <row r="88" spans="1:5" x14ac:dyDescent="0.25">
      <c r="A88" s="24"/>
      <c r="B88" s="20"/>
      <c r="C88" s="12"/>
      <c r="D88" s="109"/>
      <c r="E88" s="109"/>
    </row>
    <row r="89" spans="1:5" ht="21" thickBot="1" x14ac:dyDescent="0.3">
      <c r="A89" s="169">
        <v>13</v>
      </c>
      <c r="B89" s="21" t="s">
        <v>18</v>
      </c>
      <c r="C89" s="16">
        <v>10</v>
      </c>
      <c r="D89" s="107"/>
      <c r="E89" s="106">
        <f>SUM(E90:E91)</f>
        <v>0</v>
      </c>
    </row>
    <row r="90" spans="1:5" ht="31.5" thickTop="1" thickBot="1" x14ac:dyDescent="0.3">
      <c r="A90" s="170"/>
      <c r="B90" s="20" t="s">
        <v>120</v>
      </c>
      <c r="C90" s="12">
        <v>5</v>
      </c>
      <c r="D90" s="102"/>
      <c r="E90" s="107">
        <f t="shared" ref="E90:E91" si="12">C90*D90</f>
        <v>0</v>
      </c>
    </row>
    <row r="91" spans="1:5" s="18" customFormat="1" ht="31.5" thickTop="1" thickBot="1" x14ac:dyDescent="0.25">
      <c r="A91" s="173"/>
      <c r="B91" s="20" t="s">
        <v>121</v>
      </c>
      <c r="C91" s="12">
        <v>5</v>
      </c>
      <c r="D91" s="102"/>
      <c r="E91" s="107">
        <f t="shared" si="12"/>
        <v>0</v>
      </c>
    </row>
    <row r="92" spans="1:5" ht="15.75" thickTop="1" x14ac:dyDescent="0.25">
      <c r="A92" s="22"/>
      <c r="B92" s="20"/>
      <c r="C92" s="12"/>
      <c r="D92" s="109"/>
      <c r="E92" s="109"/>
    </row>
    <row r="93" spans="1:5" ht="21" thickBot="1" x14ac:dyDescent="0.3">
      <c r="A93" s="169">
        <v>14</v>
      </c>
      <c r="B93" s="15" t="s">
        <v>19</v>
      </c>
      <c r="C93" s="16">
        <v>10</v>
      </c>
      <c r="D93" s="107"/>
      <c r="E93" s="106">
        <f>SUM(E94:E98)</f>
        <v>0</v>
      </c>
    </row>
    <row r="94" spans="1:5" s="18" customFormat="1" ht="16.5" thickTop="1" thickBot="1" x14ac:dyDescent="0.25">
      <c r="A94" s="173"/>
      <c r="B94" s="20" t="s">
        <v>94</v>
      </c>
      <c r="C94" s="12">
        <v>10</v>
      </c>
      <c r="D94" s="102"/>
      <c r="E94" s="107">
        <f t="shared" ref="E94" si="13">C94*D94</f>
        <v>0</v>
      </c>
    </row>
    <row r="95" spans="1:5" ht="15.75" thickTop="1" x14ac:dyDescent="0.25">
      <c r="A95" s="10" t="s">
        <v>6</v>
      </c>
      <c r="B95" s="20" t="s">
        <v>6</v>
      </c>
      <c r="C95" s="12"/>
      <c r="D95" s="110"/>
      <c r="E95" s="99"/>
    </row>
    <row r="96" spans="1:5" ht="47.25" customHeight="1" x14ac:dyDescent="0.25">
      <c r="A96" s="174">
        <v>15</v>
      </c>
      <c r="B96" s="21" t="s">
        <v>65</v>
      </c>
      <c r="C96" s="16">
        <v>78</v>
      </c>
      <c r="D96" s="99"/>
      <c r="E96" s="106">
        <f>SUM(E97:E106)</f>
        <v>0</v>
      </c>
    </row>
    <row r="97" spans="1:5" ht="15.75" thickBot="1" x14ac:dyDescent="0.3">
      <c r="A97" s="174"/>
      <c r="B97" s="20"/>
      <c r="C97" s="12"/>
      <c r="D97" s="109"/>
      <c r="E97" s="109"/>
    </row>
    <row r="98" spans="1:5" ht="16.5" thickTop="1" thickBot="1" x14ac:dyDescent="0.3">
      <c r="A98" s="174"/>
      <c r="B98" s="20" t="s">
        <v>111</v>
      </c>
      <c r="C98" s="12">
        <v>10</v>
      </c>
      <c r="D98" s="102"/>
      <c r="E98" s="99">
        <f t="shared" ref="E98:E105" si="14">C98*D98</f>
        <v>0</v>
      </c>
    </row>
    <row r="99" spans="1:5" ht="16.5" thickTop="1" thickBot="1" x14ac:dyDescent="0.3">
      <c r="A99" s="174"/>
      <c r="B99" s="20" t="s">
        <v>20</v>
      </c>
      <c r="C99" s="12">
        <v>8</v>
      </c>
      <c r="D99" s="102"/>
      <c r="E99" s="99">
        <f t="shared" si="14"/>
        <v>0</v>
      </c>
    </row>
    <row r="100" spans="1:5" ht="31.5" thickTop="1" thickBot="1" x14ac:dyDescent="0.3">
      <c r="A100" s="174"/>
      <c r="B100" s="20" t="s">
        <v>21</v>
      </c>
      <c r="C100" s="12">
        <v>5</v>
      </c>
      <c r="D100" s="102"/>
      <c r="E100" s="99">
        <f t="shared" si="14"/>
        <v>0</v>
      </c>
    </row>
    <row r="101" spans="1:5" ht="46.5" thickTop="1" thickBot="1" x14ac:dyDescent="0.3">
      <c r="A101" s="174"/>
      <c r="B101" s="20" t="s">
        <v>22</v>
      </c>
      <c r="C101" s="12">
        <v>8</v>
      </c>
      <c r="D101" s="102"/>
      <c r="E101" s="99">
        <f t="shared" si="14"/>
        <v>0</v>
      </c>
    </row>
    <row r="102" spans="1:5" ht="31.5" thickTop="1" thickBot="1" x14ac:dyDescent="0.3">
      <c r="A102" s="174"/>
      <c r="B102" s="20" t="s">
        <v>57</v>
      </c>
      <c r="C102" s="12">
        <v>10</v>
      </c>
      <c r="D102" s="102"/>
      <c r="E102" s="99">
        <f>C102*D102</f>
        <v>0</v>
      </c>
    </row>
    <row r="103" spans="1:5" ht="16.5" thickTop="1" thickBot="1" x14ac:dyDescent="0.3">
      <c r="A103" s="174"/>
      <c r="B103" s="20" t="s">
        <v>112</v>
      </c>
      <c r="C103" s="12">
        <v>8</v>
      </c>
      <c r="D103" s="102"/>
      <c r="E103" s="99">
        <f t="shared" si="14"/>
        <v>0</v>
      </c>
    </row>
    <row r="104" spans="1:5" ht="16.5" thickTop="1" thickBot="1" x14ac:dyDescent="0.3">
      <c r="A104" s="174"/>
      <c r="B104" s="20" t="s">
        <v>113</v>
      </c>
      <c r="C104" s="12">
        <v>8</v>
      </c>
      <c r="D104" s="102"/>
      <c r="E104" s="99">
        <f t="shared" si="14"/>
        <v>0</v>
      </c>
    </row>
    <row r="105" spans="1:5" ht="16.5" thickTop="1" thickBot="1" x14ac:dyDescent="0.3">
      <c r="A105" s="174"/>
      <c r="B105" s="20" t="s">
        <v>93</v>
      </c>
      <c r="C105" s="12">
        <v>8</v>
      </c>
      <c r="D105" s="102"/>
      <c r="E105" s="99">
        <f t="shared" si="14"/>
        <v>0</v>
      </c>
    </row>
    <row r="106" spans="1:5" ht="33" thickTop="1" thickBot="1" x14ac:dyDescent="0.3">
      <c r="A106" s="174"/>
      <c r="B106" s="140" t="s">
        <v>114</v>
      </c>
      <c r="C106" s="135">
        <v>8</v>
      </c>
      <c r="D106" s="102"/>
      <c r="E106" s="99">
        <f t="shared" ref="E106" si="15">C106*D106</f>
        <v>0</v>
      </c>
    </row>
    <row r="107" spans="1:5" ht="48.75" thickTop="1" thickBot="1" x14ac:dyDescent="0.3">
      <c r="A107" s="174"/>
      <c r="B107" s="140" t="s">
        <v>92</v>
      </c>
      <c r="C107" s="135">
        <v>5</v>
      </c>
      <c r="D107" s="102"/>
      <c r="E107" s="99">
        <f t="shared" ref="E107" si="16">C107*D107</f>
        <v>0</v>
      </c>
    </row>
    <row r="108" spans="1:5" ht="15.75" thickTop="1" x14ac:dyDescent="0.25">
      <c r="B108" s="111"/>
    </row>
    <row r="109" spans="1:5" ht="13.9" hidden="1" x14ac:dyDescent="0.25">
      <c r="B109" s="111"/>
    </row>
    <row r="110" spans="1:5" ht="13.9" hidden="1" x14ac:dyDescent="0.25">
      <c r="B110" s="111"/>
    </row>
    <row r="111" spans="1:5" s="67" customFormat="1" ht="15.75" x14ac:dyDescent="0.25">
      <c r="A111" s="112"/>
      <c r="B111" s="113" t="s">
        <v>66</v>
      </c>
      <c r="C111" s="114">
        <f>SUM(C23:C107)/2</f>
        <v>300</v>
      </c>
      <c r="D111" s="115"/>
      <c r="E111" s="116">
        <f>SUM(E23:E107)/2</f>
        <v>0</v>
      </c>
    </row>
    <row r="112" spans="1:5" ht="15.75" x14ac:dyDescent="0.25">
      <c r="A112" s="90"/>
      <c r="B112" s="90"/>
      <c r="C112" s="90"/>
      <c r="D112" s="90"/>
      <c r="E112" s="90"/>
    </row>
  </sheetData>
  <mergeCells count="23">
    <mergeCell ref="A89:A91"/>
    <mergeCell ref="A93:A94"/>
    <mergeCell ref="A1:E1"/>
    <mergeCell ref="A56:A60"/>
    <mergeCell ref="A62:A64"/>
    <mergeCell ref="A66:A71"/>
    <mergeCell ref="A51:A54"/>
    <mergeCell ref="A96:A107"/>
    <mergeCell ref="A2:E2"/>
    <mergeCell ref="A3:E3"/>
    <mergeCell ref="A46:A49"/>
    <mergeCell ref="B7:E7"/>
    <mergeCell ref="A24:A29"/>
    <mergeCell ref="A31:A34"/>
    <mergeCell ref="A36:A39"/>
    <mergeCell ref="A41:A44"/>
    <mergeCell ref="B9:E9"/>
    <mergeCell ref="D17:D18"/>
    <mergeCell ref="A19:A20"/>
    <mergeCell ref="A11:A14"/>
    <mergeCell ref="A73:A76"/>
    <mergeCell ref="A78:A83"/>
    <mergeCell ref="A85:A87"/>
  </mergeCells>
  <pageMargins left="0.25" right="0.25" top="0.75" bottom="0.75" header="0.3" footer="0.3"/>
  <pageSetup scale="64" fitToHeight="0" orientation="portrait" r:id="rId1"/>
  <rowBreaks count="2" manualBreakCount="2">
    <brk id="50" max="4" man="1"/>
    <brk id="9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abSelected="1" workbookViewId="0">
      <selection activeCell="M10" sqref="M10"/>
    </sheetView>
  </sheetViews>
  <sheetFormatPr defaultColWidth="8.85546875" defaultRowHeight="15" x14ac:dyDescent="0.25"/>
  <cols>
    <col min="1" max="1" width="9.140625" style="153" customWidth="1"/>
    <col min="2" max="2" width="36.7109375" style="72" customWidth="1"/>
    <col min="3" max="3" width="12.7109375" style="72" customWidth="1"/>
    <col min="4" max="4" width="13" style="72" customWidth="1"/>
    <col min="5" max="7" width="12.7109375" style="72" customWidth="1"/>
    <col min="8" max="16384" width="8.85546875" style="72"/>
  </cols>
  <sheetData>
    <row r="1" spans="1:10" s="155" customFormat="1" ht="34.5" customHeight="1" x14ac:dyDescent="0.25">
      <c r="A1" s="185" t="s">
        <v>117</v>
      </c>
      <c r="B1" s="185"/>
      <c r="C1" s="185"/>
      <c r="D1" s="185"/>
      <c r="E1" s="185"/>
      <c r="F1" s="185"/>
      <c r="G1" s="185"/>
      <c r="H1" s="154"/>
      <c r="I1" s="154"/>
      <c r="J1" s="154"/>
    </row>
    <row r="2" spans="1:10" s="155" customFormat="1" ht="23.25" customHeight="1" x14ac:dyDescent="0.3">
      <c r="A2" s="191" t="s">
        <v>67</v>
      </c>
      <c r="B2" s="191"/>
      <c r="C2" s="191"/>
      <c r="D2" s="191"/>
      <c r="E2" s="191"/>
      <c r="F2" s="191"/>
      <c r="G2" s="191"/>
    </row>
    <row r="3" spans="1:10" s="155" customFormat="1" ht="13.9" x14ac:dyDescent="0.3">
      <c r="A3" s="191" t="s">
        <v>69</v>
      </c>
      <c r="B3" s="191"/>
      <c r="C3" s="191"/>
      <c r="D3" s="191"/>
      <c r="E3" s="191"/>
      <c r="F3" s="191"/>
      <c r="G3" s="191"/>
    </row>
    <row r="4" spans="1:10" ht="23.25" customHeight="1" x14ac:dyDescent="0.25">
      <c r="A4" s="156"/>
      <c r="B4" s="148"/>
      <c r="C4" s="148"/>
      <c r="D4" s="148"/>
      <c r="E4" s="148"/>
      <c r="F4" s="148"/>
      <c r="G4" s="148"/>
    </row>
    <row r="5" spans="1:10" ht="13.9" x14ac:dyDescent="0.25">
      <c r="A5" s="149"/>
      <c r="B5" s="150"/>
      <c r="C5" s="150"/>
      <c r="D5" s="150"/>
      <c r="E5" s="150"/>
      <c r="F5" s="150"/>
      <c r="G5" s="150"/>
    </row>
    <row r="6" spans="1:10" ht="30" customHeight="1" x14ac:dyDescent="0.25">
      <c r="A6" s="149"/>
      <c r="B6" s="189" t="s">
        <v>68</v>
      </c>
      <c r="C6" s="186" t="s">
        <v>36</v>
      </c>
      <c r="D6" s="187"/>
      <c r="E6" s="187"/>
      <c r="F6" s="187"/>
      <c r="G6" s="188"/>
    </row>
    <row r="7" spans="1:10" ht="30" customHeight="1" x14ac:dyDescent="0.25">
      <c r="A7" s="149"/>
      <c r="B7" s="190"/>
      <c r="C7" s="157" t="s">
        <v>37</v>
      </c>
      <c r="D7" s="157" t="s">
        <v>38</v>
      </c>
      <c r="E7" s="157" t="s">
        <v>39</v>
      </c>
      <c r="F7" s="157" t="s">
        <v>40</v>
      </c>
      <c r="G7" s="157" t="s">
        <v>41</v>
      </c>
    </row>
    <row r="8" spans="1:10" ht="30" customHeight="1" x14ac:dyDescent="0.25">
      <c r="A8" s="151">
        <v>1</v>
      </c>
      <c r="B8" s="152"/>
      <c r="C8" s="152"/>
      <c r="D8" s="152"/>
      <c r="E8" s="152"/>
      <c r="F8" s="152"/>
      <c r="G8" s="152"/>
    </row>
    <row r="9" spans="1:10" ht="30" customHeight="1" x14ac:dyDescent="0.25">
      <c r="A9" s="151">
        <v>2</v>
      </c>
      <c r="B9" s="152"/>
      <c r="C9" s="152"/>
      <c r="D9" s="152"/>
      <c r="E9" s="152"/>
      <c r="F9" s="152"/>
      <c r="G9" s="152"/>
    </row>
    <row r="10" spans="1:10" ht="30" customHeight="1" x14ac:dyDescent="0.25">
      <c r="A10" s="151">
        <v>3</v>
      </c>
      <c r="B10" s="152"/>
      <c r="C10" s="152"/>
      <c r="D10" s="152"/>
      <c r="E10" s="152"/>
      <c r="F10" s="152"/>
      <c r="G10" s="152"/>
    </row>
    <row r="11" spans="1:10" ht="30" customHeight="1" x14ac:dyDescent="0.25">
      <c r="A11" s="151">
        <v>4</v>
      </c>
      <c r="B11" s="152"/>
      <c r="C11" s="152"/>
      <c r="D11" s="152"/>
      <c r="E11" s="152"/>
      <c r="F11" s="152"/>
      <c r="G11" s="152"/>
    </row>
    <row r="12" spans="1:10" ht="30" customHeight="1" x14ac:dyDescent="0.25">
      <c r="A12" s="151">
        <v>5</v>
      </c>
      <c r="B12" s="152"/>
      <c r="C12" s="152"/>
      <c r="D12" s="152"/>
      <c r="E12" s="152"/>
      <c r="F12" s="152"/>
      <c r="G12" s="152"/>
    </row>
    <row r="13" spans="1:10" ht="30" customHeight="1" x14ac:dyDescent="0.25">
      <c r="A13" s="151">
        <v>6</v>
      </c>
      <c r="B13" s="152"/>
      <c r="C13" s="152"/>
      <c r="D13" s="152"/>
      <c r="E13" s="152"/>
      <c r="F13" s="152"/>
      <c r="G13" s="152"/>
    </row>
    <row r="14" spans="1:10" ht="30" customHeight="1" x14ac:dyDescent="0.25">
      <c r="A14" s="151">
        <v>7</v>
      </c>
      <c r="B14" s="152"/>
      <c r="C14" s="152"/>
      <c r="D14" s="152"/>
      <c r="E14" s="152"/>
      <c r="F14" s="152"/>
      <c r="G14" s="152"/>
    </row>
    <row r="15" spans="1:10" ht="30" customHeight="1" x14ac:dyDescent="0.25">
      <c r="A15" s="151">
        <v>8</v>
      </c>
      <c r="B15" s="152"/>
      <c r="C15" s="152"/>
      <c r="D15" s="152"/>
      <c r="E15" s="152"/>
      <c r="F15" s="152"/>
      <c r="G15" s="152"/>
    </row>
    <row r="16" spans="1:10" ht="30" customHeight="1" x14ac:dyDescent="0.25">
      <c r="A16" s="151">
        <v>9</v>
      </c>
      <c r="B16" s="152"/>
      <c r="C16" s="152"/>
      <c r="D16" s="152"/>
      <c r="E16" s="152"/>
      <c r="F16" s="152"/>
      <c r="G16" s="152"/>
    </row>
    <row r="17" spans="1:7" ht="30" customHeight="1" x14ac:dyDescent="0.25">
      <c r="A17" s="151">
        <v>10</v>
      </c>
      <c r="B17" s="152"/>
      <c r="C17" s="152"/>
      <c r="D17" s="152"/>
      <c r="E17" s="152"/>
      <c r="F17" s="152"/>
      <c r="G17" s="152"/>
    </row>
    <row r="18" spans="1:7" x14ac:dyDescent="0.25">
      <c r="A18" s="149"/>
      <c r="B18" s="150"/>
      <c r="C18" s="150"/>
      <c r="D18" s="150"/>
      <c r="E18" s="150"/>
      <c r="F18" s="150"/>
      <c r="G18" s="150"/>
    </row>
  </sheetData>
  <mergeCells count="5">
    <mergeCell ref="A1:G1"/>
    <mergeCell ref="C6:G6"/>
    <mergeCell ref="B6:B7"/>
    <mergeCell ref="A2:G2"/>
    <mergeCell ref="A3:G3"/>
  </mergeCells>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workbookViewId="0">
      <selection activeCell="M10" sqref="M10"/>
    </sheetView>
  </sheetViews>
  <sheetFormatPr defaultColWidth="8.85546875" defaultRowHeight="15" x14ac:dyDescent="0.25"/>
  <cols>
    <col min="1" max="1" width="9.140625" style="153" customWidth="1"/>
    <col min="2" max="2" width="36.7109375" style="72" customWidth="1"/>
    <col min="3" max="3" width="10.7109375" style="72" customWidth="1"/>
    <col min="4" max="4" width="13" style="72" customWidth="1"/>
    <col min="5" max="7" width="10.7109375" style="72" bestFit="1" customWidth="1"/>
    <col min="8" max="16384" width="8.85546875" style="72"/>
  </cols>
  <sheetData>
    <row r="1" spans="1:10" s="155" customFormat="1" ht="54" customHeight="1" x14ac:dyDescent="0.25">
      <c r="A1" s="185" t="s">
        <v>117</v>
      </c>
      <c r="B1" s="185"/>
      <c r="C1" s="185"/>
      <c r="D1" s="185"/>
      <c r="E1" s="185"/>
      <c r="F1" s="185"/>
      <c r="G1" s="185"/>
      <c r="H1" s="154"/>
      <c r="I1" s="154"/>
      <c r="J1" s="154"/>
    </row>
    <row r="2" spans="1:10" s="155" customFormat="1" x14ac:dyDescent="0.25">
      <c r="A2" s="191" t="s">
        <v>67</v>
      </c>
      <c r="B2" s="191"/>
      <c r="C2" s="191"/>
      <c r="D2" s="191"/>
      <c r="E2" s="191"/>
      <c r="F2" s="191"/>
      <c r="G2" s="191"/>
    </row>
    <row r="3" spans="1:10" s="155" customFormat="1" ht="13.9" x14ac:dyDescent="0.3">
      <c r="A3" s="191" t="s">
        <v>50</v>
      </c>
      <c r="B3" s="191"/>
      <c r="C3" s="191"/>
      <c r="D3" s="191"/>
      <c r="E3" s="191"/>
      <c r="F3" s="191"/>
      <c r="G3" s="191"/>
    </row>
    <row r="4" spans="1:10" ht="13.9" x14ac:dyDescent="0.25">
      <c r="A4" s="149"/>
      <c r="B4" s="150"/>
      <c r="C4" s="150"/>
      <c r="D4" s="150"/>
      <c r="E4" s="150"/>
      <c r="F4" s="150"/>
      <c r="G4" s="150"/>
    </row>
    <row r="5" spans="1:10" x14ac:dyDescent="0.25">
      <c r="A5" s="149"/>
      <c r="B5" s="189" t="s">
        <v>68</v>
      </c>
      <c r="C5" s="186" t="s">
        <v>50</v>
      </c>
      <c r="D5" s="187"/>
      <c r="E5" s="187"/>
      <c r="F5" s="187"/>
      <c r="G5" s="188"/>
    </row>
    <row r="6" spans="1:10" ht="38.25" customHeight="1" x14ac:dyDescent="0.25">
      <c r="A6" s="149"/>
      <c r="B6" s="190"/>
      <c r="C6" s="158" t="s">
        <v>37</v>
      </c>
      <c r="D6" s="158" t="s">
        <v>38</v>
      </c>
      <c r="E6" s="158" t="s">
        <v>39</v>
      </c>
      <c r="F6" s="158" t="s">
        <v>40</v>
      </c>
      <c r="G6" s="158" t="s">
        <v>41</v>
      </c>
    </row>
    <row r="7" spans="1:10" ht="30" customHeight="1" x14ac:dyDescent="0.25">
      <c r="A7" s="151">
        <v>1</v>
      </c>
      <c r="B7" s="152"/>
      <c r="C7" s="152"/>
      <c r="D7" s="152"/>
      <c r="E7" s="152"/>
      <c r="F7" s="152"/>
      <c r="G7" s="152"/>
    </row>
    <row r="8" spans="1:10" ht="30" customHeight="1" x14ac:dyDescent="0.25">
      <c r="A8" s="151">
        <v>2</v>
      </c>
      <c r="B8" s="152"/>
      <c r="C8" s="152"/>
      <c r="D8" s="152"/>
      <c r="E8" s="152"/>
      <c r="F8" s="152"/>
      <c r="G8" s="152"/>
    </row>
    <row r="9" spans="1:10" ht="30" customHeight="1" x14ac:dyDescent="0.25">
      <c r="A9" s="151">
        <v>3</v>
      </c>
      <c r="B9" s="152"/>
      <c r="C9" s="152"/>
      <c r="D9" s="152"/>
      <c r="E9" s="152"/>
      <c r="F9" s="152"/>
      <c r="G9" s="152"/>
    </row>
    <row r="10" spans="1:10" ht="30" customHeight="1" x14ac:dyDescent="0.25">
      <c r="A10" s="151">
        <v>4</v>
      </c>
      <c r="B10" s="152"/>
      <c r="C10" s="152"/>
      <c r="D10" s="152"/>
      <c r="E10" s="152"/>
      <c r="F10" s="152"/>
      <c r="G10" s="152"/>
    </row>
    <row r="11" spans="1:10" ht="30" customHeight="1" x14ac:dyDescent="0.25">
      <c r="A11" s="151">
        <v>5</v>
      </c>
      <c r="B11" s="152"/>
      <c r="C11" s="152"/>
      <c r="D11" s="152"/>
      <c r="E11" s="152"/>
      <c r="F11" s="152"/>
      <c r="G11" s="152"/>
    </row>
    <row r="12" spans="1:10" ht="30" customHeight="1" x14ac:dyDescent="0.25">
      <c r="A12" s="151">
        <v>6</v>
      </c>
      <c r="B12" s="152"/>
      <c r="C12" s="152"/>
      <c r="D12" s="152"/>
      <c r="E12" s="152"/>
      <c r="F12" s="152"/>
      <c r="G12" s="152"/>
    </row>
    <row r="13" spans="1:10" ht="30" customHeight="1" x14ac:dyDescent="0.25">
      <c r="A13" s="151">
        <v>7</v>
      </c>
      <c r="B13" s="152"/>
      <c r="C13" s="152"/>
      <c r="D13" s="152"/>
      <c r="E13" s="152"/>
      <c r="F13" s="152"/>
      <c r="G13" s="152"/>
    </row>
    <row r="14" spans="1:10" ht="30" customHeight="1" x14ac:dyDescent="0.25">
      <c r="A14" s="151">
        <v>8</v>
      </c>
      <c r="B14" s="152"/>
      <c r="C14" s="152"/>
      <c r="D14" s="152"/>
      <c r="E14" s="152"/>
      <c r="F14" s="152"/>
      <c r="G14" s="152"/>
    </row>
    <row r="15" spans="1:10" ht="30" customHeight="1" x14ac:dyDescent="0.25">
      <c r="A15" s="151">
        <v>9</v>
      </c>
      <c r="B15" s="152"/>
      <c r="C15" s="152"/>
      <c r="D15" s="152"/>
      <c r="E15" s="152"/>
      <c r="F15" s="152"/>
      <c r="G15" s="152"/>
    </row>
    <row r="16" spans="1:10" ht="30" customHeight="1" x14ac:dyDescent="0.25">
      <c r="A16" s="151">
        <v>10</v>
      </c>
      <c r="B16" s="152"/>
      <c r="C16" s="152"/>
      <c r="D16" s="152"/>
      <c r="E16" s="152"/>
      <c r="F16" s="152"/>
      <c r="G16" s="152"/>
    </row>
    <row r="17" spans="1:7" x14ac:dyDescent="0.25">
      <c r="A17" s="149"/>
      <c r="B17" s="150"/>
      <c r="C17" s="150"/>
      <c r="D17" s="150"/>
      <c r="E17" s="150"/>
      <c r="F17" s="150"/>
      <c r="G17" s="150"/>
    </row>
    <row r="18" spans="1:7" x14ac:dyDescent="0.25">
      <c r="A18" s="149"/>
      <c r="B18" s="150" t="s">
        <v>51</v>
      </c>
      <c r="C18" s="150"/>
      <c r="D18" s="150"/>
      <c r="E18" s="150"/>
      <c r="F18" s="150"/>
      <c r="G18" s="150"/>
    </row>
    <row r="19" spans="1:7" x14ac:dyDescent="0.25">
      <c r="A19" s="149"/>
      <c r="B19" s="150"/>
      <c r="C19" s="150"/>
      <c r="D19" s="150"/>
      <c r="E19" s="150"/>
      <c r="F19" s="150"/>
      <c r="G19" s="150"/>
    </row>
    <row r="20" spans="1:7" x14ac:dyDescent="0.25">
      <c r="A20" s="149"/>
      <c r="B20" s="150" t="s">
        <v>52</v>
      </c>
      <c r="C20" s="150"/>
      <c r="D20" s="150"/>
      <c r="E20" s="150"/>
      <c r="F20" s="150"/>
      <c r="G20" s="150"/>
    </row>
    <row r="21" spans="1:7" x14ac:dyDescent="0.25">
      <c r="A21" s="149"/>
      <c r="B21" s="150"/>
      <c r="C21" s="150"/>
      <c r="D21" s="150"/>
      <c r="E21" s="150"/>
      <c r="F21" s="150"/>
      <c r="G21" s="150"/>
    </row>
  </sheetData>
  <mergeCells count="5">
    <mergeCell ref="A1:G1"/>
    <mergeCell ref="A2:G2"/>
    <mergeCell ref="A3:G3"/>
    <mergeCell ref="B5:B6"/>
    <mergeCell ref="C5:G5"/>
  </mergeCells>
  <pageMargins left="0.7" right="0.7" top="0.75" bottom="0.75" header="0.3" footer="0.3"/>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Proposal Reference  Checklist</vt:lpstr>
      <vt:lpstr>Proposal Scoring Information</vt:lpstr>
      <vt:lpstr>Proposal Scoring Sheet</vt:lpstr>
      <vt:lpstr>Evaluators Score Table</vt:lpstr>
      <vt:lpstr>Acceptability Table</vt:lpstr>
      <vt:lpstr>'Proposal Reference  Checklist'!Print_Area</vt:lpstr>
      <vt:lpstr>'Proposal Scoring Information'!Print_Area</vt:lpstr>
      <vt:lpstr>'Proposal Scoring Sheet'!Print_Area</vt:lpstr>
      <vt:lpstr>'Proposal Reference  Checklist'!Print_Titles</vt:lpstr>
      <vt:lpstr>'Proposal Scoring Information'!Print_Titles</vt:lpstr>
      <vt:lpstr>'Proposal Scoring Sheet'!Print_Titles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Reena Suliana</cp:lastModifiedBy>
  <cp:lastPrinted>2020-06-29T01:00:48Z</cp:lastPrinted>
  <dcterms:created xsi:type="dcterms:W3CDTF">2015-01-27T05:58:41Z</dcterms:created>
  <dcterms:modified xsi:type="dcterms:W3CDTF">2020-07-26T22:02:49Z</dcterms:modified>
</cp:coreProperties>
</file>