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Guam Power Authority (GPA), Guam\2020\Tenders\May\"/>
    </mc:Choice>
  </mc:AlternateContent>
  <bookViews>
    <workbookView xWindow="1965" yWindow="285" windowWidth="22875" windowHeight="11520" tabRatio="779"/>
  </bookViews>
  <sheets>
    <sheet name="Proposal Reference  Checklist" sheetId="5" r:id="rId1"/>
    <sheet name="Proposal Scoring Information" sheetId="1" r:id="rId2"/>
    <sheet name="Proposal Scoring Sheet" sheetId="2" r:id="rId3"/>
    <sheet name="Evaluators Score Table" sheetId="3" r:id="rId4"/>
    <sheet name="Acceptability Table" sheetId="4" r:id="rId5"/>
  </sheets>
  <externalReferences>
    <externalReference r:id="rId6"/>
  </externalReferences>
  <definedNames>
    <definedName name="Acceptable_Compliance_Score">'[1]Proposal Scoring Information'!$K$61</definedName>
    <definedName name="PMC_Checklist_Items">'[1]Proposal Scoring Information'!$J$3:$M$74</definedName>
    <definedName name="_xlnm.Print_Area" localSheetId="0">'Proposal Reference  Checklist'!$A$1:$D$90</definedName>
    <definedName name="_xlnm.Print_Area" localSheetId="1">'Proposal Scoring Information'!$A$1:$G$104</definedName>
    <definedName name="_xlnm.Print_Area" localSheetId="2">'Proposal Scoring Sheet'!$A$1:$E$111</definedName>
    <definedName name="_xlnm.Print_Titles" localSheetId="0">'Proposal Reference  Checklist'!$1:$5</definedName>
    <definedName name="_xlnm.Print_Titles" localSheetId="1">'Proposal Scoring Information'!$1:$5</definedName>
    <definedName name="_xlnm.Print_Titles" localSheetId="2">'Proposal Scoring Sheet'!$22:$22</definedName>
  </definedNames>
  <calcPr calcId="162913"/>
</workbook>
</file>

<file path=xl/calcChain.xml><?xml version="1.0" encoding="utf-8"?>
<calcChain xmlns="http://schemas.openxmlformats.org/spreadsheetml/2006/main">
  <c r="E92" i="1" l="1"/>
  <c r="C92" i="1"/>
  <c r="E25" i="2" l="1"/>
  <c r="C95" i="1"/>
  <c r="E85" i="1"/>
  <c r="E81" i="1"/>
  <c r="E82" i="1"/>
  <c r="E83" i="1"/>
  <c r="E84" i="1"/>
  <c r="E86" i="1"/>
  <c r="E87" i="1"/>
  <c r="E88" i="1"/>
  <c r="E89" i="1"/>
  <c r="C33" i="1"/>
  <c r="C6" i="1"/>
  <c r="E10" i="1"/>
  <c r="E69" i="1"/>
  <c r="E46" i="1"/>
  <c r="E45" i="1"/>
  <c r="E44" i="1" s="1"/>
  <c r="E31" i="1"/>
  <c r="E26" i="1"/>
  <c r="E25" i="1"/>
  <c r="E24" i="1"/>
  <c r="E16" i="1"/>
  <c r="C78" i="1"/>
  <c r="C75" i="1"/>
  <c r="C71" i="1"/>
  <c r="C67" i="1"/>
  <c r="C60" i="1"/>
  <c r="C55" i="1"/>
  <c r="C48" i="1"/>
  <c r="C44" i="1"/>
  <c r="C38" i="1"/>
  <c r="C28" i="1"/>
  <c r="C23" i="1"/>
  <c r="C18" i="1"/>
  <c r="C13" i="1"/>
  <c r="E23" i="1" l="1"/>
  <c r="E107" i="2" l="1"/>
  <c r="C111" i="2" l="1"/>
  <c r="E106" i="2"/>
  <c r="E102" i="2"/>
  <c r="E94" i="2"/>
  <c r="E91" i="2"/>
  <c r="E90" i="2"/>
  <c r="E89" i="2" s="1"/>
  <c r="E86" i="2"/>
  <c r="E79" i="2"/>
  <c r="E81" i="2"/>
  <c r="E82" i="2"/>
  <c r="E83" i="2"/>
  <c r="E75" i="2"/>
  <c r="E76" i="2"/>
  <c r="E67" i="2"/>
  <c r="E64" i="2"/>
  <c r="E63" i="2"/>
  <c r="E57" i="2"/>
  <c r="E70" i="2"/>
  <c r="E71" i="2"/>
  <c r="E62" i="2" l="1"/>
  <c r="E78" i="2"/>
  <c r="E58" i="2"/>
  <c r="E56" i="2" s="1"/>
  <c r="E59" i="2"/>
  <c r="E60" i="2"/>
  <c r="E40" i="1"/>
  <c r="E39" i="1"/>
  <c r="E80" i="1"/>
  <c r="E78" i="1" s="1"/>
  <c r="E52" i="1"/>
  <c r="E105" i="2" l="1"/>
  <c r="E104" i="2"/>
  <c r="E103" i="2"/>
  <c r="E101" i="2"/>
  <c r="E100" i="2"/>
  <c r="E99" i="2"/>
  <c r="E98" i="2"/>
  <c r="E85" i="2"/>
  <c r="E74" i="2"/>
  <c r="E73" i="2" s="1"/>
  <c r="E69" i="2"/>
  <c r="E68" i="2"/>
  <c r="E54" i="2"/>
  <c r="E53" i="2"/>
  <c r="E52" i="2"/>
  <c r="E48" i="2"/>
  <c r="E47" i="2"/>
  <c r="E44" i="2"/>
  <c r="E43" i="2"/>
  <c r="E42" i="2"/>
  <c r="E39" i="2"/>
  <c r="E38" i="2"/>
  <c r="E37" i="2"/>
  <c r="E33" i="2"/>
  <c r="E32" i="2"/>
  <c r="E26" i="2"/>
  <c r="E27" i="2"/>
  <c r="E29" i="2"/>
  <c r="E66" i="2" l="1"/>
  <c r="E96" i="2"/>
  <c r="E93" i="2" s="1"/>
  <c r="E51" i="2"/>
  <c r="E46" i="2"/>
  <c r="E31" i="2"/>
  <c r="E41" i="2"/>
  <c r="E24" i="2"/>
  <c r="E36" i="2"/>
  <c r="E76" i="1"/>
  <c r="E73" i="1"/>
  <c r="E72" i="1"/>
  <c r="E68" i="1"/>
  <c r="E67" i="1" s="1"/>
  <c r="E65" i="1"/>
  <c r="E64" i="1"/>
  <c r="E63" i="1"/>
  <c r="E61" i="1"/>
  <c r="E60" i="1" s="1"/>
  <c r="E58" i="1"/>
  <c r="E57" i="1"/>
  <c r="E56" i="1"/>
  <c r="E53" i="1"/>
  <c r="E51" i="1"/>
  <c r="E50" i="1"/>
  <c r="E49" i="1"/>
  <c r="E48" i="1" s="1"/>
  <c r="E42" i="1"/>
  <c r="E41" i="1"/>
  <c r="E38" i="1" s="1"/>
  <c r="E36" i="1"/>
  <c r="E35" i="1"/>
  <c r="E34" i="1"/>
  <c r="E30" i="1"/>
  <c r="E29" i="1"/>
  <c r="E28" i="1" s="1"/>
  <c r="E21" i="1"/>
  <c r="E20" i="1"/>
  <c r="E19" i="1"/>
  <c r="E15" i="1"/>
  <c r="E14" i="1"/>
  <c r="E11" i="1"/>
  <c r="E9" i="1"/>
  <c r="E8" i="1"/>
  <c r="E7" i="1"/>
  <c r="E6" i="1" s="1"/>
  <c r="E111" i="2" l="1"/>
  <c r="F40" i="1"/>
  <c r="F39" i="1"/>
  <c r="E75" i="1"/>
  <c r="F76" i="1" s="1"/>
  <c r="F52" i="1"/>
  <c r="F41" i="1"/>
  <c r="F65" i="1"/>
  <c r="F68" i="1"/>
  <c r="E33" i="1"/>
  <c r="F36" i="1" s="1"/>
  <c r="F42" i="1"/>
  <c r="F7" i="1"/>
  <c r="E13" i="1"/>
  <c r="F14" i="1" s="1"/>
  <c r="E18" i="1"/>
  <c r="F20" i="1" s="1"/>
  <c r="F30" i="1"/>
  <c r="E55" i="1"/>
  <c r="F58" i="1" s="1"/>
  <c r="E71" i="1"/>
  <c r="F72" i="1" s="1"/>
  <c r="F19" i="1" l="1"/>
  <c r="F29" i="1"/>
  <c r="F57" i="1"/>
  <c r="F51" i="1"/>
  <c r="F61" i="1"/>
  <c r="F34" i="1"/>
  <c r="F49" i="1"/>
  <c r="F64" i="1"/>
  <c r="F56" i="1"/>
  <c r="F21" i="1"/>
  <c r="F63" i="1"/>
  <c r="F35" i="1"/>
  <c r="F50" i="1"/>
  <c r="F53" i="1"/>
  <c r="F15" i="1"/>
  <c r="F83" i="1"/>
  <c r="F88" i="1"/>
  <c r="F81" i="1"/>
  <c r="F84" i="1"/>
  <c r="F80" i="1"/>
  <c r="F86" i="1"/>
  <c r="F87" i="1"/>
  <c r="G78" i="1"/>
  <c r="F11" i="1"/>
  <c r="F8" i="1"/>
  <c r="F73" i="1"/>
  <c r="F9" i="1"/>
  <c r="G55" i="1" l="1"/>
  <c r="G60" i="1"/>
  <c r="G48" i="1"/>
  <c r="G67" i="1"/>
  <c r="G38" i="1"/>
  <c r="G18" i="1"/>
  <c r="G33" i="1"/>
  <c r="G28" i="1"/>
  <c r="G6" i="1"/>
  <c r="G13" i="1"/>
  <c r="C96" i="1"/>
  <c r="G75" i="1"/>
  <c r="G71" i="1"/>
  <c r="C16" i="2" l="1"/>
  <c r="C18" i="2"/>
</calcChain>
</file>

<file path=xl/comments1.xml><?xml version="1.0" encoding="utf-8"?>
<comments xmlns="http://schemas.openxmlformats.org/spreadsheetml/2006/main">
  <authors>
    <author>John J. Cruz</author>
  </authors>
  <commentList>
    <comment ref="E92"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<sst xmlns="http://schemas.openxmlformats.org/spreadsheetml/2006/main" count="329" uniqueCount="149">
  <si>
    <t>Item</t>
  </si>
  <si>
    <t>Checklist Weight</t>
  </si>
  <si>
    <t>Maximum Raw Rating Score</t>
  </si>
  <si>
    <t>Maximum Weighted Score</t>
  </si>
  <si>
    <t xml:space="preserve">Percent of Maximum Possible Points For Item </t>
  </si>
  <si>
    <t>Percent of Total Weighted Score</t>
  </si>
  <si>
    <t xml:space="preserve"> </t>
  </si>
  <si>
    <t>Business Structure and Business Approach</t>
  </si>
  <si>
    <t>Company Information for Bidder and its affiliates</t>
  </si>
  <si>
    <t>Supporting information showing Nature of Services Provided (for BIDDER and its affiliates)</t>
  </si>
  <si>
    <t>A copy of Articles of Incorporation and By-Laws, or other applicable forms concerning business organization (for BIDDER and affiliates)</t>
  </si>
  <si>
    <t>Power Plant Operation and Management Experience</t>
  </si>
  <si>
    <t>Description and supporting information showing successful experience with the management and operation of Steam Turbine Plants</t>
  </si>
  <si>
    <t>Description and supporting information showing successful experience with the management and operation of Slow Speed Diesel Plants</t>
  </si>
  <si>
    <t>Root-Cause Failure Analysis Experience</t>
  </si>
  <si>
    <t>Experience and expertise on failure modes and effects analysis with Steam Turbine Plants</t>
  </si>
  <si>
    <t>Experience and expertise on failure modes and effects analysis with Slow Speed Diesel Plants</t>
  </si>
  <si>
    <t>Brief description of successful implementation of remedies</t>
  </si>
  <si>
    <t>Experience and expertise on performance tests for emissions; input-output tests, efficiency measurements, including list of experience with specific performance test types</t>
  </si>
  <si>
    <t>Plant Maintenance, Engineering and Operations Planning Experience</t>
  </si>
  <si>
    <t>Supporting information showing successful plant maintenance, engineering and operations planning experience for steam turbine plants</t>
  </si>
  <si>
    <t>Supporting information showing successful plant maintenance, engineering and operations planning experience for slow speed diesel plants</t>
  </si>
  <si>
    <t>Extensive Generation Outage Planning Experience</t>
  </si>
  <si>
    <t>List actual types of plant overhaul experience</t>
  </si>
  <si>
    <t>Describe experience with inventory planning and management for steam turbine plants</t>
  </si>
  <si>
    <t>Describe experience with inventory planning and management for slow speed diesel plants</t>
  </si>
  <si>
    <t>Environmental Compliance Review, Monitoring and Requirements</t>
  </si>
  <si>
    <t>Experience in evaluating plant water discharge</t>
  </si>
  <si>
    <t>Hazardous waste handling and disposal program review; monitoring and evaluation</t>
  </si>
  <si>
    <t>Federal and Regulatory Compliance</t>
  </si>
  <si>
    <t xml:space="preserve">Supporting documents showing knowledge and experience in complying with federal regulations and other applicable laws on Guam, such as OPA 90, and others. </t>
  </si>
  <si>
    <t>Supporting documents showing experience and certifications necessary for regulatory reporting.</t>
  </si>
  <si>
    <t>Supporting documents showing compliance with all federal regulations and applicable laws.</t>
  </si>
  <si>
    <t xml:space="preserve">Financial Information Checklist </t>
  </si>
  <si>
    <t xml:space="preserve">Brief description of company's financial position and capability. </t>
  </si>
  <si>
    <t xml:space="preserve">Insurance Policy </t>
  </si>
  <si>
    <t>Client References</t>
  </si>
  <si>
    <t xml:space="preserve">At least three (3) client references for similar or larger contracts (Client Name, Position, Company, contract with Bidder or affiliates). </t>
  </si>
  <si>
    <t xml:space="preserve">At least three (3) client reference letters describing relationship with Bidder, and Bidder's contract performance. </t>
  </si>
  <si>
    <t>Mobilization Capability Checklist</t>
  </si>
  <si>
    <t>Describe your operational model for supporting O&amp;M activities for GPA's Steam Turbine and Slow Speed Diesel plants.</t>
  </si>
  <si>
    <t xml:space="preserve">Describe your company's position on O&amp;M procedure utilization and outage planning activities. </t>
  </si>
  <si>
    <t>Describe your company's views on the best method of utilizing and balancing internal and external resources (GPA employees vs. contracting out).</t>
  </si>
  <si>
    <t>Describe your proposed staffing model including staffing optimization plan, for both your employees and GPA employees.  For bidder's proposed staffing, please include experience and qualifications of each staff to be assigned to this contract.</t>
  </si>
  <si>
    <t>Minimum Score - Acceptable Proposal</t>
  </si>
  <si>
    <t>Maximum Compliance Score</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</si>
  <si>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</si>
  <si>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</si>
  <si>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</si>
  <si>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</si>
  <si>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</si>
  <si>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</si>
  <si>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Supporting information showing Business Structure (Company Literature, etc.)</t>
  </si>
  <si>
    <t>Checklist Items</t>
  </si>
  <si>
    <t>RAW RATING SCORE           (highest = 5, lowest =1)</t>
  </si>
  <si>
    <t>WEIGHTED SCORE      (Weight x Raw Rating)</t>
  </si>
  <si>
    <t>PROPONENT Qualifications Score</t>
  </si>
  <si>
    <t>SCORES</t>
  </si>
  <si>
    <t>Evaluator 1</t>
  </si>
  <si>
    <t>Evaluator 2</t>
  </si>
  <si>
    <t>Evaluator 3</t>
  </si>
  <si>
    <t>Evaluator 4</t>
  </si>
  <si>
    <t>Evaluator 5</t>
  </si>
  <si>
    <t>Bidder Checklist Items</t>
  </si>
  <si>
    <t>INSTRUCTIONS:</t>
  </si>
  <si>
    <t>Acceptable Proposal</t>
  </si>
  <si>
    <t>MAXIMUM COMPLIANCE SCORE</t>
  </si>
  <si>
    <t xml:space="preserve">% of Maximum Compliance Score </t>
  </si>
  <si>
    <t>No. of Points</t>
  </si>
  <si>
    <t xml:space="preserve">• Refer to Proposal Scoring Information for the Checklist Weight and Maximum Score details.
• For each Checklist Item / Sub-item, enter score (lowest = 1, highest = 5) on yellow box, under “Raw Rating Score”
• Scoring Guide is attached below
• Weighted Score automatically calculated, DO NOT ENTER NUMBER. </t>
  </si>
  <si>
    <t>SCORING:</t>
  </si>
  <si>
    <t>Qualification / Acceptability</t>
  </si>
  <si>
    <t>A = Acceptable</t>
  </si>
  <si>
    <t>U = Unacceptable</t>
  </si>
  <si>
    <t>THRESHOLDS:</t>
  </si>
  <si>
    <t>Provide proof of compliance with GPA's Insurance Requirements, such as a copy of your insurance policy or other documentation providing details on your insurance policy, for GPA's review.</t>
  </si>
  <si>
    <t>Supporting information related to power plant capital improvements, life extension projects, reliability/efficiency projects completed</t>
  </si>
  <si>
    <t>How will your company overcome the unique remote aspects of operating a plant removed from OEM and industry support vendors in this island environment?</t>
  </si>
  <si>
    <t>Procurement, Inventory Planning and Management</t>
  </si>
  <si>
    <t>Describe experience with procurement for materials and services for steam turbine plants</t>
  </si>
  <si>
    <t>Describe experience with procurement for materials and services for slow speed diesel plants</t>
  </si>
  <si>
    <t>Financial Records for the last 5 Years : Balance Sheet (Audited), Income Statement (Audited), Financial Ratios</t>
  </si>
  <si>
    <t xml:space="preserve">          Were the financial records submitted audited by qualified auditing body?</t>
  </si>
  <si>
    <t xml:space="preserve">          What is the quality of company's financial position? </t>
  </si>
  <si>
    <t>EVALUATOR :</t>
  </si>
  <si>
    <r>
      <t xml:space="preserve">Proof Of Capability To Mobilize Full Support Services No Later Than </t>
    </r>
    <r>
      <rPr>
        <b/>
        <sz val="11"/>
        <rFont val="Times New Roman"/>
        <family val="1"/>
      </rPr>
      <t>30</t>
    </r>
    <r>
      <rPr>
        <sz val="11"/>
        <rFont val="Times New Roman"/>
        <family val="1"/>
      </rPr>
      <t xml:space="preserve"> days after contract signing.</t>
    </r>
  </si>
  <si>
    <t>List methods considered as "best practice" in industry, for outage planning or management of major capital improvement projects for Steam Turbine Plants, and for Slow Speed Diesel Plants</t>
  </si>
  <si>
    <t>Experience in reviewing and evaluating test data using CEMS</t>
  </si>
  <si>
    <t xml:space="preserve">Supporting documents showing knowledge and experience in complying with environmental regulations applicable to steam turbine plants and slow speed diesel plants </t>
  </si>
  <si>
    <t>Please present a proposed organization chart of the PMC organization and the areas of responsibilities for each position.  Include the minimum skill level of each position provided by the PMC.</t>
  </si>
  <si>
    <t>PROPOSAL SCORING SHEET</t>
  </si>
  <si>
    <r>
      <t xml:space="preserve">Proof Of Capability To Mobilize Full Support Services No Later Than </t>
    </r>
    <r>
      <rPr>
        <b/>
        <sz val="12"/>
        <rFont val="Times New Roman"/>
        <family val="1"/>
      </rPr>
      <t>30</t>
    </r>
    <r>
      <rPr>
        <sz val="12"/>
        <rFont val="Times New Roman"/>
        <family val="1"/>
      </rPr>
      <t xml:space="preserve"> days after contract signing.</t>
    </r>
  </si>
  <si>
    <t>PROPOSAL REFERENCE CHECKLIST:  Supporting Information referenced in Proposal</t>
  </si>
  <si>
    <t>Qualitative Proposal Scoring Information</t>
  </si>
  <si>
    <t>BIDDER:</t>
  </si>
  <si>
    <t xml:space="preserve">BIDDER QUALITATIVE PROPOSAL </t>
  </si>
  <si>
    <t xml:space="preserve">          Did BIDDER provide complete and detailed financial records?</t>
  </si>
  <si>
    <t>BIDDER Detailed Questions</t>
  </si>
  <si>
    <t>BIDDER Qualifications Score</t>
  </si>
  <si>
    <t>BIDDER QUALITATIVE PROPOSAL</t>
  </si>
  <si>
    <t>BIDDER</t>
  </si>
  <si>
    <t>Evaluators Scores</t>
  </si>
  <si>
    <t xml:space="preserve">          Were the financial records submitted audited by qualified auditing body 
          or reviewed by qualified reviewing/auditing firm?</t>
  </si>
  <si>
    <t>Documentation  (such as balance sheet, income statement, financial statement, financial ratio) for the last five years showing company's financial position and capability, audited or reviewed by  Certified Public Accountant(s) or other qualified auditing/reviewing firm.</t>
  </si>
  <si>
    <t xml:space="preserve">Please present your willingness, capability and desire to offer optional financing of GPA's CIPs and capital expenditures, should GPA require such.  Please specify limits and terms of financing available. </t>
  </si>
  <si>
    <r>
      <t>Please indicate where supporting information for this checklist item is located within the proposal.</t>
    </r>
    <r>
      <rPr>
        <b/>
        <i/>
        <sz val="12"/>
        <rFont val="Times New Roman"/>
        <family val="1"/>
      </rPr>
      <t xml:space="preserve">           </t>
    </r>
    <r>
      <rPr>
        <sz val="12"/>
        <rFont val="Times New Roman"/>
        <family val="1"/>
      </rPr>
      <t>Example:  Page 85;  or Section A Part 2; or see attachment labeled "Power Plant Operation Experience", etc.</t>
    </r>
  </si>
  <si>
    <t>A copy of Articles of Incorporation and By-Laws, or similar document</t>
  </si>
  <si>
    <t>Other relevant references concerning business organization (for BIDDER and affiliates)</t>
  </si>
  <si>
    <t>Description and supporting information showing successful experience with routine and major maintenance of Steam Turbine Power Plants</t>
  </si>
  <si>
    <t xml:space="preserve">Illustration of past experience with meeting performance and/or operation &amp; maintenance guarantees with contracts similar to GPA's. </t>
  </si>
  <si>
    <t xml:space="preserve">Experience and experties on failure modes and effects analysis of supporting systems such as RO-EDI System, Waste Oil Facility </t>
  </si>
  <si>
    <t>List methods considered as "best practice" in industry, for outage planning or management of major capital improvement projects for Steam Turbine Plants</t>
  </si>
  <si>
    <t>Brief description of successful implementation of remedies.</t>
  </si>
  <si>
    <t>List actual types of plant overhaul experience, from planning, execution up to completion.</t>
  </si>
  <si>
    <t>Supporting information related to critical repairs, major maintenance work completed for steam turbine power plants.</t>
  </si>
  <si>
    <t xml:space="preserve">Root-Cause Failure Analysis </t>
  </si>
  <si>
    <t xml:space="preserve"> Generation Outage Planning </t>
  </si>
  <si>
    <t>Plant Engineering &amp; Technical Services</t>
  </si>
  <si>
    <t>Supporting information showing successful previous experience providing Plant Engineering &amp; Technical Services to Steam Turbine Power Plants</t>
  </si>
  <si>
    <t>Supporting information showing successful completion of critical projects for Steam Turbine Power Plants</t>
  </si>
  <si>
    <t>Describe experience with inventory control and management for steam turbine power plants</t>
  </si>
  <si>
    <t>Describe experience with procurement of OEM and non-OEM Support.</t>
  </si>
  <si>
    <t xml:space="preserve">Describe experience with emergency procurement for expedited repairs. </t>
  </si>
  <si>
    <t xml:space="preserve">Supporting information showing successful experience with Project Management, Field Installation &amp; Acceptance Testing. </t>
  </si>
  <si>
    <t>Power Plant De-activation, Decommissioning and Clean-up of Facility</t>
  </si>
  <si>
    <t>List methods considered as "best practice" in industry, for steam power plant de-activation, decommissioning and facility clean-up.</t>
  </si>
  <si>
    <t xml:space="preserve">Supporting information showing successful experience with steam power plant de-activation or decommissioning. </t>
  </si>
  <si>
    <t>Supporting information showing successful experience with steam power plant clean-up.</t>
  </si>
  <si>
    <t>Power Plant Management, Operation and Maintenance</t>
  </si>
  <si>
    <t>Performance Management &amp; Reporting</t>
  </si>
  <si>
    <t xml:space="preserve">Describe experience reporting key performance indicators such as EAF and EFOR, following GADS definitions. </t>
  </si>
  <si>
    <t>Experience and expertise on performance tests for emissions</t>
  </si>
  <si>
    <t>Supporting documents showing knowledge and experience in complying with environmental regulations applicable to steam turbine plants on Guam</t>
  </si>
  <si>
    <t>Supporting documents showing experience and certifications necessary for regulatory reporting applicable on Guam, such as those required by USEPA, Guam EPA, etc.</t>
  </si>
  <si>
    <t xml:space="preserve">Supporting documents showing knowledge and experience in complying with federal regulations and other applicable laws on Guam, such as OPA 90, Guam Fire Code, and others. </t>
  </si>
  <si>
    <t>At least three (3) letters from current and/or previous clientsdescribing relationship with Bidder, and Bidder's contract performance, for contracts similar to GPA's.</t>
  </si>
  <si>
    <t>Provide proof of compliance with GPA's Insurance Requirements, such as a copy of insurance policy similar to those required by GPA in this bid.</t>
  </si>
  <si>
    <t>Other documentation providing details on your insurance policy, for GPA's review.</t>
  </si>
  <si>
    <t>Describe experience tracking and reporting key performance indicators for steam turbine power plants.</t>
  </si>
  <si>
    <t xml:space="preserve">Please present your willingness, capability and desire to offer optional financing of GPA's Critical Repairs/Major Maintenance Activities, should GPA require such.  Please specify limits and terms of financing available. </t>
  </si>
  <si>
    <t xml:space="preserve">Please present a plan to minimize unplanned outages for Cabras 1&amp;2 Steam Power Plant. </t>
  </si>
  <si>
    <t xml:space="preserve">Please present a plan to maintain or improve reliability of Cabras 1&amp;2 Steam Power Plant. </t>
  </si>
  <si>
    <t xml:space="preserve">Describe additional resources the can be provided to assist GPA in critical repairs or major maintenance work. </t>
  </si>
  <si>
    <t>Describe your operational model for supporting O&amp;M activities for GPA's Steam Power Plant.</t>
  </si>
  <si>
    <t xml:space="preserve">Please present a plan for deactivation/decommissioning and clean-up of the Cabras 1&amp;2 Steam Power Plant.   The CONTRACTOR's role will mainly be to manage and coordinate all de-activation activities. </t>
  </si>
  <si>
    <t>Proof Of Capability To Mobilize Full Support Services No Later Than 30 days after contract signing.</t>
  </si>
  <si>
    <t>* For GPA Evaluation Committee's Use*</t>
  </si>
  <si>
    <t>*For GPA Evaluation Committee's Use*</t>
  </si>
  <si>
    <t>MSB GPA-035-20 Performance Management Contract for the 
Cabras Units #1 and #2 Steam Power Plant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</si>
</sst>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2" x14ac:knownFonts="1">
    <font>
      <sz val="11"/>
      <color theme="1"/>
      <name val="Calibri"/>
      <family val="2"/>
      <scheme val="minor"/>
    </font>
    <font>
      <sz val="11"/>
      <color indexed="8"/>
      <name val="Calibri"/>
      <family val="2"/>
    </font>
    <font>
      <b/>
      <sz val="12"/>
      <color indexed="81"/>
      <name val="Tahoma"/>
      <family val="2"/>
    </font>
    <font>
      <sz val="12"/>
      <color indexed="81"/>
      <name val="Tahoma"/>
      <family val="2"/>
    </font>
    <font>
      <sz val="14"/>
      <color theme="1"/>
      <name val="Times New Roman"/>
      <family val="1"/>
    </font>
    <font>
      <sz val="10"/>
      <name val="Times New Roman"/>
      <family val="1"/>
    </font>
    <font>
      <b/>
      <sz val="10"/>
      <name val="Times New Roman"/>
      <family val="1"/>
    </font>
    <font>
      <b/>
      <sz val="11"/>
      <name val="Times New Roman"/>
      <family val="1"/>
    </font>
    <font>
      <sz val="11"/>
      <name val="Times New Roman"/>
      <family val="1"/>
    </font>
    <font>
      <sz val="11"/>
      <color theme="0" tint="-0.499984740745262"/>
      <name val="Times New Roman"/>
      <family val="1"/>
    </font>
    <font>
      <sz val="11"/>
      <color theme="1"/>
      <name val="Times New Roman"/>
      <family val="1"/>
    </font>
    <font>
      <b/>
      <sz val="11"/>
      <color theme="1"/>
      <name val="Times New Roman"/>
      <family val="1"/>
    </font>
    <font>
      <b/>
      <sz val="12"/>
      <name val="Times New Roman"/>
      <family val="1"/>
    </font>
    <font>
      <sz val="12"/>
      <name val="Times New Roman"/>
      <family val="1"/>
    </font>
    <font>
      <b/>
      <sz val="16"/>
      <name val="Times New Roman"/>
      <family val="1"/>
    </font>
    <font>
      <b/>
      <sz val="12"/>
      <color theme="5" tint="0.79998168889431442"/>
      <name val="Times New Roman"/>
      <family val="1"/>
    </font>
    <font>
      <sz val="12"/>
      <color theme="1"/>
      <name val="Times New Roman"/>
      <family val="1"/>
    </font>
    <font>
      <b/>
      <i/>
      <sz val="12"/>
      <name val="Times New Roman"/>
      <family val="1"/>
    </font>
    <font>
      <b/>
      <sz val="12"/>
      <color theme="1"/>
      <name val="Times New Roman"/>
      <family val="1"/>
    </font>
    <font>
      <sz val="10"/>
      <color theme="1"/>
      <name val="Times New Roman"/>
      <family val="1"/>
    </font>
    <font>
      <b/>
      <i/>
      <sz val="10"/>
      <color theme="1"/>
      <name val="Times New Roman"/>
      <family val="1"/>
    </font>
    <font>
      <b/>
      <i/>
      <sz val="10"/>
      <name val="Times New Roman"/>
      <family val="1"/>
    </font>
  </fonts>
  <fills count="9">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4" fillId="6" borderId="0" xfId="0" applyFont="1" applyFill="1" applyAlignment="1">
      <alignment vertical="center"/>
    </xf>
    <xf numFmtId="0" fontId="4" fillId="0" borderId="0" xfId="0" applyFont="1" applyFill="1" applyAlignment="1">
      <alignment vertical="center"/>
    </xf>
    <xf numFmtId="0" fontId="4" fillId="0" borderId="0" xfId="0" applyFont="1" applyAlignment="1">
      <alignment vertical="center"/>
    </xf>
    <xf numFmtId="0" fontId="5" fillId="2" borderId="0" xfId="0" applyFont="1" applyFill="1" applyProtection="1">
      <protection hidden="1"/>
    </xf>
    <xf numFmtId="0" fontId="5" fillId="8" borderId="0" xfId="0" applyFont="1" applyFill="1" applyProtection="1">
      <protection hidden="1"/>
    </xf>
    <xf numFmtId="0" fontId="6" fillId="8" borderId="0" xfId="0" applyFont="1" applyFill="1" applyProtection="1">
      <protection hidden="1"/>
    </xf>
    <xf numFmtId="0" fontId="7" fillId="8" borderId="1" xfId="0" applyFont="1" applyFill="1" applyBorder="1" applyAlignment="1" applyProtection="1">
      <alignment horizontal="center" vertical="center" wrapText="1"/>
      <protection hidden="1"/>
    </xf>
    <xf numFmtId="164" fontId="7" fillId="8" borderId="1" xfId="2" applyNumberFormat="1" applyFont="1" applyFill="1" applyBorder="1" applyAlignment="1" applyProtection="1">
      <alignment horizontal="center" vertical="center" wrapText="1"/>
      <protection hidden="1"/>
    </xf>
    <xf numFmtId="0" fontId="8" fillId="2" borderId="0" xfId="0" applyFont="1" applyFill="1" applyProtection="1">
      <protection hidden="1"/>
    </xf>
    <xf numFmtId="0" fontId="8" fillId="8" borderId="1" xfId="0" applyFont="1" applyFill="1" applyBorder="1" applyAlignment="1" applyProtection="1">
      <alignment horizontal="center" vertical="center" wrapText="1"/>
      <protection hidden="1"/>
    </xf>
    <xf numFmtId="49" fontId="8" fillId="8" borderId="1" xfId="0" applyNumberFormat="1" applyFont="1" applyFill="1" applyBorder="1" applyAlignment="1" applyProtection="1">
      <alignment horizontal="justify" vertical="center" wrapText="1"/>
      <protection hidden="1"/>
    </xf>
    <xf numFmtId="0" fontId="8" fillId="8" borderId="1" xfId="0" applyFont="1" applyFill="1" applyBorder="1" applyAlignment="1" applyProtection="1">
      <alignment horizontal="center" vertical="center"/>
      <protection hidden="1"/>
    </xf>
    <xf numFmtId="164" fontId="8" fillId="8" borderId="1" xfId="2" applyNumberFormat="1" applyFont="1" applyFill="1" applyBorder="1" applyAlignment="1" applyProtection="1">
      <alignment horizontal="center" vertical="center"/>
      <protection hidden="1"/>
    </xf>
    <xf numFmtId="164" fontId="7" fillId="8" borderId="1" xfId="2" applyNumberFormat="1" applyFont="1" applyFill="1" applyBorder="1" applyAlignment="1" applyProtection="1">
      <alignment horizontal="center" vertical="center"/>
      <protection hidden="1"/>
    </xf>
    <xf numFmtId="49" fontId="7" fillId="8" borderId="1" xfId="0" applyNumberFormat="1" applyFont="1" applyFill="1" applyBorder="1" applyAlignment="1" applyProtection="1">
      <alignment horizontal="justify" vertical="center" wrapText="1"/>
      <protection hidden="1"/>
    </xf>
    <xf numFmtId="0" fontId="7" fillId="8" borderId="1" xfId="0" applyFont="1" applyFill="1" applyBorder="1" applyAlignment="1" applyProtection="1">
      <alignment horizontal="center" vertical="center"/>
      <protection hidden="1"/>
    </xf>
    <xf numFmtId="0" fontId="7" fillId="8" borderId="1" xfId="0" applyFont="1" applyFill="1" applyBorder="1" applyProtection="1">
      <protection hidden="1"/>
    </xf>
    <xf numFmtId="0" fontId="7" fillId="2" borderId="0" xfId="0" applyFont="1" applyFill="1" applyProtection="1">
      <protection hidden="1"/>
    </xf>
    <xf numFmtId="164" fontId="7" fillId="2" borderId="0" xfId="0" applyNumberFormat="1" applyFont="1" applyFill="1" applyProtection="1">
      <protection hidden="1"/>
    </xf>
    <xf numFmtId="49" fontId="8" fillId="8" borderId="1" xfId="0" applyNumberFormat="1" applyFont="1" applyFill="1" applyBorder="1" applyAlignment="1" applyProtection="1">
      <alignment horizontal="left" vertical="center" wrapText="1" indent="1"/>
      <protection hidden="1"/>
    </xf>
    <xf numFmtId="49" fontId="9" fillId="8" borderId="1" xfId="0" applyNumberFormat="1" applyFont="1" applyFill="1" applyBorder="1" applyAlignment="1" applyProtection="1">
      <alignment horizontal="left" vertical="center" wrapText="1" indent="1"/>
      <protection hidden="1"/>
    </xf>
    <xf numFmtId="49" fontId="7" fillId="8" borderId="1" xfId="0" applyNumberFormat="1" applyFont="1" applyFill="1" applyBorder="1" applyAlignment="1" applyProtection="1">
      <alignment horizontal="left" vertical="center" wrapText="1"/>
      <protection hidden="1"/>
    </xf>
    <xf numFmtId="0" fontId="7" fillId="8" borderId="3" xfId="0" applyFont="1" applyFill="1" applyBorder="1" applyAlignment="1" applyProtection="1">
      <alignment vertical="center" wrapText="1"/>
      <protection hidden="1"/>
    </xf>
    <xf numFmtId="49" fontId="10" fillId="8" borderId="1" xfId="0" applyNumberFormat="1" applyFont="1" applyFill="1" applyBorder="1" applyAlignment="1" applyProtection="1">
      <alignment horizontal="left" vertical="center" wrapText="1" indent="1"/>
      <protection hidden="1"/>
    </xf>
    <xf numFmtId="0" fontId="8" fillId="8" borderId="3" xfId="0" applyFont="1" applyFill="1" applyBorder="1" applyAlignment="1" applyProtection="1">
      <protection hidden="1"/>
    </xf>
    <xf numFmtId="49" fontId="11" fillId="8" borderId="1" xfId="0" applyNumberFormat="1" applyFont="1" applyFill="1" applyBorder="1" applyAlignment="1" applyProtection="1">
      <alignment horizontal="left" vertical="center" wrapText="1"/>
      <protection hidden="1"/>
    </xf>
    <xf numFmtId="0" fontId="7" fillId="8" borderId="1" xfId="0" applyFont="1" applyFill="1" applyBorder="1" applyAlignment="1" applyProtection="1">
      <alignment horizontal="center"/>
      <protection hidden="1"/>
    </xf>
    <xf numFmtId="0" fontId="8" fillId="8" borderId="1" xfId="0" applyFont="1" applyFill="1" applyBorder="1" applyAlignment="1" applyProtection="1">
      <protection hidden="1"/>
    </xf>
    <xf numFmtId="0" fontId="7" fillId="8" borderId="1" xfId="0" applyFont="1" applyFill="1" applyBorder="1" applyAlignment="1" applyProtection="1">
      <alignment vertical="center" wrapText="1"/>
      <protection hidden="1"/>
    </xf>
    <xf numFmtId="0" fontId="8" fillId="8" borderId="0" xfId="0" applyFont="1" applyFill="1" applyBorder="1" applyAlignment="1" applyProtection="1">
      <alignment vertical="center" wrapText="1"/>
      <protection hidden="1"/>
    </xf>
    <xf numFmtId="0" fontId="8" fillId="8" borderId="0" xfId="0" applyFont="1" applyFill="1" applyBorder="1" applyAlignment="1" applyProtection="1">
      <alignment horizontal="justify" vertical="center" wrapText="1"/>
      <protection hidden="1"/>
    </xf>
    <xf numFmtId="0" fontId="8" fillId="8" borderId="0" xfId="0" applyFont="1" applyFill="1" applyAlignment="1" applyProtection="1">
      <alignment horizontal="center"/>
      <protection hidden="1"/>
    </xf>
    <xf numFmtId="0" fontId="8" fillId="8" borderId="0" xfId="0" applyFont="1" applyFill="1" applyProtection="1">
      <protection hidden="1"/>
    </xf>
    <xf numFmtId="0" fontId="8" fillId="8" borderId="0" xfId="0" applyFont="1" applyFill="1" applyBorder="1" applyProtection="1">
      <protection hidden="1"/>
    </xf>
    <xf numFmtId="164" fontId="8" fillId="8" borderId="0" xfId="2" applyNumberFormat="1" applyFont="1" applyFill="1" applyBorder="1" applyAlignment="1" applyProtection="1">
      <alignment horizontal="center" vertical="center"/>
      <protection hidden="1"/>
    </xf>
    <xf numFmtId="0" fontId="7" fillId="8" borderId="0" xfId="0" applyFont="1" applyFill="1" applyProtection="1">
      <protection hidden="1"/>
    </xf>
    <xf numFmtId="0" fontId="8" fillId="8" borderId="0" xfId="0" applyFont="1" applyFill="1" applyBorder="1" applyAlignment="1" applyProtection="1">
      <alignment horizontal="center" vertical="center" wrapText="1"/>
      <protection hidden="1"/>
    </xf>
    <xf numFmtId="0" fontId="7" fillId="8" borderId="5" xfId="0" applyFont="1" applyFill="1" applyBorder="1" applyAlignment="1" applyProtection="1">
      <alignment vertical="center"/>
      <protection hidden="1"/>
    </xf>
    <xf numFmtId="43" fontId="8" fillId="8" borderId="6" xfId="1" applyFont="1" applyFill="1" applyBorder="1" applyAlignment="1" applyProtection="1">
      <alignment vertical="center"/>
      <protection hidden="1"/>
    </xf>
    <xf numFmtId="0" fontId="7" fillId="8" borderId="7" xfId="0" applyFont="1" applyFill="1" applyBorder="1" applyAlignment="1" applyProtection="1">
      <alignment vertical="center"/>
      <protection hidden="1"/>
    </xf>
    <xf numFmtId="43" fontId="8" fillId="8" borderId="8" xfId="1"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43" fontId="8" fillId="8" borderId="10" xfId="1" applyFont="1" applyFill="1" applyBorder="1" applyAlignment="1" applyProtection="1">
      <alignment vertical="center"/>
      <protection hidden="1"/>
    </xf>
    <xf numFmtId="0" fontId="7" fillId="8" borderId="11" xfId="0" applyFont="1" applyFill="1" applyBorder="1" applyAlignment="1" applyProtection="1">
      <alignment vertical="center"/>
      <protection hidden="1"/>
    </xf>
    <xf numFmtId="164" fontId="8" fillId="8" borderId="12" xfId="2" applyNumberFormat="1" applyFont="1" applyFill="1" applyBorder="1" applyAlignment="1" applyProtection="1">
      <alignment vertical="center"/>
      <protection hidden="1"/>
    </xf>
    <xf numFmtId="0" fontId="7" fillId="8" borderId="13" xfId="0" applyFont="1" applyFill="1" applyBorder="1" applyAlignment="1" applyProtection="1">
      <alignment vertical="center"/>
      <protection hidden="1"/>
    </xf>
    <xf numFmtId="164" fontId="8" fillId="8" borderId="14" xfId="2" applyNumberFormat="1" applyFont="1" applyFill="1" applyBorder="1" applyAlignment="1" applyProtection="1">
      <alignment vertical="center"/>
      <protection hidden="1"/>
    </xf>
    <xf numFmtId="43" fontId="8" fillId="8" borderId="0" xfId="1" applyFont="1" applyFill="1" applyAlignment="1" applyProtection="1">
      <alignment vertical="center"/>
      <protection hidden="1"/>
    </xf>
    <xf numFmtId="0" fontId="7" fillId="8" borderId="21" xfId="0" applyFont="1" applyFill="1" applyBorder="1" applyAlignment="1" applyProtection="1">
      <alignment vertical="center"/>
      <protection hidden="1"/>
    </xf>
    <xf numFmtId="43" fontId="8" fillId="8" borderId="24" xfId="1"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43" fontId="8" fillId="8" borderId="25" xfId="1" applyFont="1" applyFill="1" applyBorder="1" applyAlignment="1" applyProtection="1">
      <alignment vertical="center"/>
      <protection hidden="1"/>
    </xf>
    <xf numFmtId="0" fontId="7" fillId="8" borderId="22" xfId="0" applyFont="1" applyFill="1" applyBorder="1" applyAlignment="1" applyProtection="1">
      <alignment vertical="center"/>
      <protection hidden="1"/>
    </xf>
    <xf numFmtId="43" fontId="8" fillId="8" borderId="26" xfId="1" applyFont="1" applyFill="1" applyBorder="1" applyAlignment="1" applyProtection="1">
      <alignment vertical="center"/>
      <protection hidden="1"/>
    </xf>
    <xf numFmtId="0" fontId="7" fillId="8" borderId="19" xfId="0" applyFont="1" applyFill="1" applyBorder="1" applyAlignment="1" applyProtection="1">
      <alignment vertical="center"/>
      <protection hidden="1"/>
    </xf>
    <xf numFmtId="164" fontId="8" fillId="8" borderId="27" xfId="2" applyNumberFormat="1" applyFont="1" applyFill="1" applyBorder="1" applyAlignment="1" applyProtection="1">
      <alignment vertical="center"/>
      <protection hidden="1"/>
    </xf>
    <xf numFmtId="0" fontId="7" fillId="8" borderId="23" xfId="0" applyFont="1" applyFill="1" applyBorder="1" applyAlignment="1" applyProtection="1">
      <alignment vertical="center"/>
      <protection hidden="1"/>
    </xf>
    <xf numFmtId="164" fontId="8" fillId="8" borderId="28" xfId="2" applyNumberFormat="1" applyFont="1" applyFill="1" applyBorder="1" applyAlignment="1" applyProtection="1">
      <alignment vertical="center"/>
      <protection hidden="1"/>
    </xf>
    <xf numFmtId="0" fontId="8" fillId="2" borderId="0" xfId="0" applyFont="1" applyFill="1" applyBorder="1" applyAlignment="1" applyProtection="1">
      <alignment horizontal="justify" vertical="center" wrapText="1"/>
      <protection hidden="1"/>
    </xf>
    <xf numFmtId="0" fontId="8" fillId="2" borderId="0" xfId="0" applyFont="1" applyFill="1" applyAlignment="1" applyProtection="1">
      <alignment horizontal="center"/>
      <protection hidden="1"/>
    </xf>
    <xf numFmtId="0" fontId="8" fillId="2" borderId="0" xfId="0" applyFont="1" applyFill="1" applyBorder="1" applyProtection="1">
      <protection hidden="1"/>
    </xf>
    <xf numFmtId="164" fontId="8" fillId="2" borderId="0" xfId="2" applyNumberFormat="1" applyFont="1" applyFill="1" applyBorder="1" applyAlignment="1" applyProtection="1">
      <alignment horizontal="center" vertical="center"/>
      <protection hidden="1"/>
    </xf>
    <xf numFmtId="0" fontId="12" fillId="8" borderId="1" xfId="0" applyFont="1" applyFill="1" applyBorder="1" applyAlignment="1" applyProtection="1">
      <alignment vertical="center" wrapText="1"/>
      <protection hidden="1"/>
    </xf>
    <xf numFmtId="49" fontId="12" fillId="8" borderId="1" xfId="0" applyNumberFormat="1" applyFont="1" applyFill="1" applyBorder="1" applyAlignment="1" applyProtection="1">
      <alignment horizontal="left" vertical="center" wrapText="1"/>
      <protection hidden="1"/>
    </xf>
    <xf numFmtId="0" fontId="12" fillId="8" borderId="1" xfId="0" applyFont="1" applyFill="1" applyBorder="1" applyAlignment="1" applyProtection="1">
      <alignment horizontal="center"/>
      <protection hidden="1"/>
    </xf>
    <xf numFmtId="0" fontId="13" fillId="8" borderId="1" xfId="0" applyFont="1" applyFill="1" applyBorder="1" applyProtection="1">
      <protection hidden="1"/>
    </xf>
    <xf numFmtId="0" fontId="12" fillId="8" borderId="1" xfId="0" applyFont="1" applyFill="1" applyBorder="1" applyAlignment="1" applyProtection="1">
      <alignment horizontal="center" vertical="center"/>
      <protection hidden="1"/>
    </xf>
    <xf numFmtId="0" fontId="13" fillId="2" borderId="0" xfId="0" applyFont="1" applyFill="1" applyProtection="1">
      <protection hidden="1"/>
    </xf>
    <xf numFmtId="0" fontId="8" fillId="8" borderId="1" xfId="0" applyFont="1" applyFill="1" applyBorder="1" applyProtection="1">
      <protection hidden="1"/>
    </xf>
    <xf numFmtId="0" fontId="4" fillId="5" borderId="0" xfId="0" applyFont="1" applyFill="1" applyAlignment="1">
      <alignment vertical="center"/>
    </xf>
    <xf numFmtId="0" fontId="4" fillId="5" borderId="0" xfId="0" applyFont="1" applyFill="1" applyAlignment="1">
      <alignment horizontal="center" vertical="center"/>
    </xf>
    <xf numFmtId="0" fontId="10" fillId="0" borderId="0" xfId="0" applyFont="1"/>
    <xf numFmtId="1" fontId="5" fillId="8" borderId="0" xfId="0" applyNumberFormat="1" applyFont="1" applyFill="1" applyAlignment="1" applyProtection="1">
      <alignment horizontal="center"/>
      <protection hidden="1"/>
    </xf>
    <xf numFmtId="1" fontId="5" fillId="8" borderId="0" xfId="0" applyNumberFormat="1" applyFont="1" applyFill="1" applyProtection="1">
      <protection hidden="1"/>
    </xf>
    <xf numFmtId="0" fontId="6" fillId="8" borderId="0" xfId="0" applyFont="1" applyFill="1" applyBorder="1" applyAlignment="1" applyProtection="1">
      <alignment vertical="center" wrapText="1"/>
      <protection hidden="1"/>
    </xf>
    <xf numFmtId="0" fontId="12" fillId="8" borderId="0" xfId="0" applyFont="1" applyFill="1" applyProtection="1">
      <protection hidden="1"/>
    </xf>
    <xf numFmtId="0" fontId="13" fillId="8" borderId="0" xfId="0" applyFont="1" applyFill="1" applyProtection="1">
      <protection hidden="1"/>
    </xf>
    <xf numFmtId="1" fontId="13" fillId="8" borderId="0" xfId="0" applyNumberFormat="1" applyFont="1" applyFill="1" applyAlignment="1" applyProtection="1">
      <alignment horizontal="center"/>
      <protection hidden="1"/>
    </xf>
    <xf numFmtId="1" fontId="13" fillId="8" borderId="0" xfId="0" applyNumberFormat="1" applyFont="1" applyFill="1" applyProtection="1">
      <protection hidden="1"/>
    </xf>
    <xf numFmtId="0" fontId="12" fillId="8" borderId="0" xfId="0" applyFont="1" applyFill="1" applyBorder="1" applyAlignment="1" applyProtection="1">
      <alignment vertical="center" wrapText="1"/>
      <protection hidden="1"/>
    </xf>
    <xf numFmtId="0" fontId="12" fillId="8" borderId="1" xfId="0" applyFont="1" applyFill="1" applyBorder="1" applyAlignment="1" applyProtection="1">
      <alignment vertical="center"/>
      <protection hidden="1"/>
    </xf>
    <xf numFmtId="43" fontId="12" fillId="8" borderId="1" xfId="1" applyFont="1" applyFill="1" applyBorder="1" applyAlignment="1" applyProtection="1">
      <alignment vertical="center"/>
      <protection hidden="1"/>
    </xf>
    <xf numFmtId="164" fontId="13" fillId="8" borderId="0" xfId="2" applyNumberFormat="1" applyFont="1" applyFill="1" applyBorder="1" applyAlignment="1" applyProtection="1">
      <alignment horizontal="center" vertical="center"/>
      <protection hidden="1"/>
    </xf>
    <xf numFmtId="1" fontId="12" fillId="8" borderId="0" xfId="0" applyNumberFormat="1" applyFont="1" applyFill="1" applyProtection="1">
      <protection hidden="1"/>
    </xf>
    <xf numFmtId="164" fontId="12" fillId="8" borderId="15" xfId="2" applyNumberFormat="1" applyFont="1" applyFill="1" applyBorder="1" applyAlignment="1" applyProtection="1">
      <alignment vertical="center"/>
      <protection hidden="1"/>
    </xf>
    <xf numFmtId="43" fontId="12" fillId="8" borderId="15" xfId="1" applyFont="1" applyFill="1" applyBorder="1" applyAlignment="1" applyProtection="1">
      <alignment vertical="center"/>
      <protection hidden="1"/>
    </xf>
    <xf numFmtId="0" fontId="12" fillId="6" borderId="1" xfId="0" applyFont="1" applyFill="1" applyBorder="1" applyAlignment="1" applyProtection="1">
      <alignment vertical="center"/>
      <protection hidden="1"/>
    </xf>
    <xf numFmtId="164" fontId="12" fillId="6" borderId="1" xfId="2" applyNumberFormat="1" applyFont="1" applyFill="1" applyBorder="1" applyAlignment="1" applyProtection="1">
      <alignment vertical="center"/>
      <protection hidden="1"/>
    </xf>
    <xf numFmtId="164" fontId="13" fillId="6" borderId="0" xfId="2" applyNumberFormat="1" applyFont="1" applyFill="1" applyBorder="1" applyAlignment="1" applyProtection="1">
      <alignment horizontal="center" vertical="center"/>
      <protection hidden="1"/>
    </xf>
    <xf numFmtId="1" fontId="12" fillId="6" borderId="0" xfId="0" applyNumberFormat="1" applyFont="1" applyFill="1" applyProtection="1">
      <protection hidden="1"/>
    </xf>
    <xf numFmtId="43" fontId="12" fillId="6" borderId="1" xfId="1" applyFont="1" applyFill="1" applyBorder="1" applyAlignment="1" applyProtection="1">
      <alignment vertical="center"/>
      <protection hidden="1"/>
    </xf>
    <xf numFmtId="43" fontId="8" fillId="2" borderId="0" xfId="1" applyFont="1" applyFill="1" applyAlignment="1" applyProtection="1">
      <alignment vertical="center"/>
      <protection hidden="1"/>
    </xf>
    <xf numFmtId="1" fontId="7" fillId="2" borderId="0" xfId="0" applyNumberFormat="1" applyFont="1" applyFill="1" applyProtection="1">
      <protection hidden="1"/>
    </xf>
    <xf numFmtId="1" fontId="7" fillId="8"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justify" vertical="center" wrapText="1"/>
      <protection hidden="1"/>
    </xf>
    <xf numFmtId="0" fontId="8" fillId="2" borderId="1" xfId="0" applyFont="1" applyFill="1" applyBorder="1" applyAlignment="1" applyProtection="1">
      <alignment horizontal="center" vertical="center"/>
      <protection hidden="1"/>
    </xf>
    <xf numFmtId="164" fontId="8" fillId="2" borderId="1" xfId="2" applyNumberFormat="1" applyFont="1" applyFill="1" applyBorder="1" applyAlignment="1" applyProtection="1">
      <alignment horizontal="center" vertical="center"/>
      <protection hidden="1"/>
    </xf>
    <xf numFmtId="1" fontId="7" fillId="2" borderId="1" xfId="2" applyNumberFormat="1" applyFont="1" applyFill="1" applyBorder="1" applyAlignment="1" applyProtection="1">
      <alignment horizontal="center" vertical="center"/>
      <protection hidden="1"/>
    </xf>
    <xf numFmtId="164" fontId="7" fillId="2" borderId="2" xfId="2" applyNumberFormat="1" applyFont="1" applyFill="1" applyBorder="1" applyAlignment="1" applyProtection="1">
      <alignment horizontal="center" vertical="center"/>
      <protection hidden="1"/>
    </xf>
    <xf numFmtId="1" fontId="14" fillId="3" borderId="1" xfId="1" applyNumberFormat="1" applyFont="1" applyFill="1" applyBorder="1" applyAlignment="1" applyProtection="1">
      <alignment horizontal="center" vertical="center"/>
      <protection hidden="1"/>
    </xf>
    <xf numFmtId="164" fontId="8" fillId="4" borderId="18" xfId="2" applyNumberFormat="1" applyFont="1" applyFill="1" applyBorder="1" applyAlignment="1" applyProtection="1">
      <alignment horizontal="center" vertical="center"/>
      <protection hidden="1"/>
    </xf>
    <xf numFmtId="1" fontId="7" fillId="2" borderId="17" xfId="1" applyNumberFormat="1" applyFont="1" applyFill="1" applyBorder="1" applyAlignment="1" applyProtection="1">
      <alignment horizontal="center" vertical="center"/>
      <protection hidden="1"/>
    </xf>
    <xf numFmtId="164" fontId="8" fillId="2" borderId="4" xfId="2" applyNumberFormat="1" applyFont="1" applyFill="1" applyBorder="1" applyAlignment="1" applyProtection="1">
      <alignment horizontal="center" vertical="center"/>
      <protection hidden="1"/>
    </xf>
    <xf numFmtId="1" fontId="7" fillId="2" borderId="1" xfId="1" applyNumberFormat="1" applyFont="1" applyFill="1" applyBorder="1" applyAlignment="1" applyProtection="1">
      <alignment horizontal="center" vertical="center"/>
      <protection hidden="1"/>
    </xf>
    <xf numFmtId="1" fontId="14" fillId="3" borderId="1" xfId="2" applyNumberFormat="1" applyFont="1" applyFill="1" applyBorder="1" applyAlignment="1" applyProtection="1">
      <alignment horizontal="center" vertical="center"/>
      <protection hidden="1"/>
    </xf>
    <xf numFmtId="1" fontId="7" fillId="2" borderId="17" xfId="2" applyNumberFormat="1"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protection hidden="1"/>
    </xf>
    <xf numFmtId="164" fontId="8" fillId="2" borderId="2" xfId="2" applyNumberFormat="1" applyFont="1" applyFill="1" applyBorder="1" applyAlignment="1" applyProtection="1">
      <alignment horizontal="center" vertical="center"/>
      <protection hidden="1"/>
    </xf>
    <xf numFmtId="49" fontId="8" fillId="2" borderId="0" xfId="0" applyNumberFormat="1" applyFont="1" applyFill="1" applyBorder="1" applyAlignment="1" applyProtection="1">
      <alignment horizontal="justify" vertical="center" wrapText="1"/>
      <protection hidden="1"/>
    </xf>
    <xf numFmtId="0" fontId="12" fillId="3" borderId="1" xfId="0" applyFont="1" applyFill="1" applyBorder="1" applyAlignment="1" applyProtection="1">
      <alignment vertical="center" wrapText="1"/>
      <protection hidden="1"/>
    </xf>
    <xf numFmtId="49" fontId="12" fillId="3" borderId="1" xfId="0" applyNumberFormat="1" applyFont="1" applyFill="1" applyBorder="1" applyAlignment="1" applyProtection="1">
      <alignment horizontal="left" vertical="center" wrapText="1"/>
      <protection hidden="1"/>
    </xf>
    <xf numFmtId="0" fontId="15" fillId="3" borderId="1" xfId="0" applyFont="1" applyFill="1" applyBorder="1" applyAlignment="1" applyProtection="1">
      <alignment horizontal="center"/>
      <protection hidden="1"/>
    </xf>
    <xf numFmtId="164" fontId="13" fillId="3" borderId="1" xfId="2" applyNumberFormat="1" applyFont="1" applyFill="1" applyBorder="1" applyAlignment="1" applyProtection="1">
      <alignment horizontal="center" vertical="center"/>
      <protection hidden="1"/>
    </xf>
    <xf numFmtId="1" fontId="12" fillId="3" borderId="1" xfId="2" applyNumberFormat="1" applyFont="1" applyFill="1" applyBorder="1" applyAlignment="1" applyProtection="1">
      <alignment horizontal="center" vertical="center"/>
      <protection hidden="1"/>
    </xf>
    <xf numFmtId="0" fontId="16" fillId="8" borderId="1" xfId="0" applyFont="1" applyFill="1" applyBorder="1" applyAlignment="1">
      <alignment vertical="center"/>
    </xf>
    <xf numFmtId="0" fontId="16" fillId="8" borderId="16" xfId="0" applyFont="1" applyFill="1" applyBorder="1" applyAlignment="1"/>
    <xf numFmtId="0" fontId="16" fillId="8" borderId="17" xfId="0" applyFont="1" applyFill="1" applyBorder="1" applyAlignment="1"/>
    <xf numFmtId="0" fontId="16" fillId="5" borderId="0" xfId="0" applyFont="1" applyFill="1" applyBorder="1" applyAlignment="1"/>
    <xf numFmtId="0" fontId="16" fillId="5" borderId="0" xfId="0" applyFont="1" applyFill="1"/>
    <xf numFmtId="0" fontId="16" fillId="0" borderId="0" xfId="0" applyFont="1" applyFill="1"/>
    <xf numFmtId="0" fontId="16" fillId="0" borderId="0" xfId="0" applyFont="1"/>
    <xf numFmtId="0" fontId="16" fillId="8" borderId="0" xfId="0" applyFont="1" applyFill="1" applyAlignment="1">
      <alignment vertical="center"/>
    </xf>
    <xf numFmtId="0" fontId="16" fillId="8" borderId="0" xfId="0" applyFont="1" applyFill="1" applyBorder="1" applyAlignment="1"/>
    <xf numFmtId="0" fontId="13" fillId="8" borderId="1" xfId="0" applyFont="1" applyFill="1" applyBorder="1" applyAlignment="1" applyProtection="1">
      <alignment vertical="center"/>
      <protection hidden="1"/>
    </xf>
    <xf numFmtId="0" fontId="16" fillId="8" borderId="0" xfId="0" applyFont="1" applyFill="1" applyAlignment="1">
      <alignment vertical="center" wrapText="1"/>
    </xf>
    <xf numFmtId="0" fontId="16" fillId="6" borderId="0" xfId="0" applyFont="1" applyFill="1" applyAlignment="1">
      <alignment vertical="center"/>
    </xf>
    <xf numFmtId="0" fontId="16" fillId="0" borderId="0" xfId="0" applyFont="1" applyFill="1" applyAlignment="1">
      <alignment vertical="center"/>
    </xf>
    <xf numFmtId="0" fontId="16" fillId="0" borderId="0" xfId="0" applyFont="1" applyAlignment="1">
      <alignment vertical="center"/>
    </xf>
    <xf numFmtId="0" fontId="16" fillId="5" borderId="0" xfId="0" applyFont="1" applyFill="1" applyAlignment="1">
      <alignment vertical="center"/>
    </xf>
    <xf numFmtId="0" fontId="12" fillId="8" borderId="1"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49" fontId="13" fillId="8" borderId="1" xfId="0" applyNumberFormat="1" applyFont="1" applyFill="1" applyBorder="1" applyAlignment="1" applyProtection="1">
      <alignment horizontal="justify" vertical="center" wrapText="1"/>
      <protection hidden="1"/>
    </xf>
    <xf numFmtId="0" fontId="13" fillId="8" borderId="1" xfId="0" applyFont="1" applyFill="1" applyBorder="1" applyAlignment="1" applyProtection="1">
      <alignment horizontal="center" vertical="center"/>
      <protection hidden="1"/>
    </xf>
    <xf numFmtId="49" fontId="12" fillId="8" borderId="1" xfId="0" applyNumberFormat="1" applyFont="1" applyFill="1" applyBorder="1" applyAlignment="1" applyProtection="1">
      <alignment horizontal="justify" vertical="center" wrapText="1"/>
      <protection hidden="1"/>
    </xf>
    <xf numFmtId="0" fontId="12" fillId="8" borderId="1" xfId="0" applyFont="1" applyFill="1" applyBorder="1" applyProtection="1">
      <protection hidden="1"/>
    </xf>
    <xf numFmtId="0" fontId="12" fillId="2" borderId="0" xfId="0" applyFont="1" applyFill="1" applyProtection="1">
      <protection hidden="1"/>
    </xf>
    <xf numFmtId="164" fontId="12" fillId="2" borderId="0" xfId="0" applyNumberFormat="1" applyFont="1" applyFill="1" applyProtection="1">
      <protection hidden="1"/>
    </xf>
    <xf numFmtId="49" fontId="13" fillId="8" borderId="1" xfId="0" applyNumberFormat="1" applyFont="1" applyFill="1" applyBorder="1" applyAlignment="1" applyProtection="1">
      <alignment horizontal="left" vertical="center" wrapText="1" indent="1"/>
      <protection hidden="1"/>
    </xf>
    <xf numFmtId="0" fontId="12" fillId="8" borderId="3" xfId="0" applyFont="1" applyFill="1" applyBorder="1" applyAlignment="1" applyProtection="1">
      <alignment vertical="center" wrapText="1"/>
      <protection hidden="1"/>
    </xf>
    <xf numFmtId="49" fontId="16" fillId="8" borderId="1" xfId="0" applyNumberFormat="1" applyFont="1" applyFill="1" applyBorder="1" applyAlignment="1" applyProtection="1">
      <alignment horizontal="left" vertical="center" wrapText="1" indent="1"/>
      <protection hidden="1"/>
    </xf>
    <xf numFmtId="0" fontId="13" fillId="8" borderId="3" xfId="0" applyFont="1" applyFill="1" applyBorder="1" applyAlignment="1" applyProtection="1">
      <protection hidden="1"/>
    </xf>
    <xf numFmtId="49" fontId="18" fillId="8" borderId="1" xfId="0" applyNumberFormat="1" applyFont="1" applyFill="1" applyBorder="1" applyAlignment="1" applyProtection="1">
      <alignment horizontal="left" vertical="center" wrapText="1"/>
      <protection hidden="1"/>
    </xf>
    <xf numFmtId="0" fontId="13" fillId="8" borderId="1" xfId="0" applyFont="1" applyFill="1" applyBorder="1" applyAlignment="1" applyProtection="1">
      <protection hidden="1"/>
    </xf>
    <xf numFmtId="0" fontId="13" fillId="2" borderId="0" xfId="0" applyFont="1" applyFill="1" applyBorder="1" applyAlignment="1" applyProtection="1">
      <alignment horizontal="justify" vertical="center" wrapText="1"/>
      <protection hidden="1"/>
    </xf>
    <xf numFmtId="0" fontId="13" fillId="2" borderId="0" xfId="0" applyFont="1" applyFill="1" applyAlignment="1" applyProtection="1">
      <alignment horizontal="center"/>
      <protection hidden="1"/>
    </xf>
    <xf numFmtId="0" fontId="10" fillId="8" borderId="0" xfId="0" applyFont="1" applyFill="1" applyAlignment="1">
      <alignment horizontal="center"/>
    </xf>
    <xf numFmtId="0" fontId="10" fillId="8" borderId="0" xfId="0" applyFont="1" applyFill="1"/>
    <xf numFmtId="0" fontId="10" fillId="8" borderId="1" xfId="0" applyFont="1" applyFill="1" applyBorder="1" applyAlignment="1">
      <alignment horizontal="center"/>
    </xf>
    <xf numFmtId="0" fontId="10" fillId="8" borderId="1" xfId="0" applyFont="1" applyFill="1" applyBorder="1"/>
    <xf numFmtId="0" fontId="10" fillId="0" borderId="0" xfId="0" applyFont="1" applyAlignment="1">
      <alignment horizontal="center"/>
    </xf>
    <xf numFmtId="0" fontId="10" fillId="0" borderId="0" xfId="0" applyFont="1" applyFill="1" applyAlignment="1">
      <alignment vertical="center"/>
    </xf>
    <xf numFmtId="0" fontId="10" fillId="0" borderId="0" xfId="0" applyFont="1" applyAlignment="1">
      <alignment vertical="center"/>
    </xf>
    <xf numFmtId="0" fontId="10" fillId="8" borderId="1" xfId="0" applyFont="1" applyFill="1" applyBorder="1" applyAlignment="1">
      <alignment horizontal="center" wrapText="1"/>
    </xf>
    <xf numFmtId="0" fontId="10" fillId="8" borderId="1" xfId="0" applyFont="1" applyFill="1" applyBorder="1" applyAlignment="1">
      <alignment horizontal="center" vertical="center" wrapText="1"/>
    </xf>
    <xf numFmtId="0" fontId="12" fillId="8" borderId="1" xfId="0" applyFont="1" applyFill="1" applyBorder="1" applyAlignment="1" applyProtection="1">
      <alignment horizontal="center" vertical="center" wrapText="1"/>
      <protection hidden="1"/>
    </xf>
    <xf numFmtId="0" fontId="16" fillId="8" borderId="0" xfId="0" applyFont="1" applyFill="1" applyAlignment="1">
      <alignment horizontal="center" vertical="center" wrapText="1"/>
    </xf>
    <xf numFmtId="0" fontId="12" fillId="8" borderId="2" xfId="0" applyFont="1" applyFill="1" applyBorder="1" applyAlignment="1" applyProtection="1">
      <alignment horizontal="center" vertical="center" wrapText="1"/>
      <protection hidden="1"/>
    </xf>
    <xf numFmtId="0" fontId="12" fillId="8" borderId="3" xfId="0" applyFont="1" applyFill="1" applyBorder="1" applyAlignment="1" applyProtection="1">
      <alignment horizontal="center" vertical="center" wrapText="1"/>
      <protection hidden="1"/>
    </xf>
    <xf numFmtId="0" fontId="12" fillId="8" borderId="4" xfId="0" applyFont="1" applyFill="1" applyBorder="1" applyAlignment="1" applyProtection="1">
      <alignment horizontal="center" vertical="center" wrapText="1"/>
      <protection hidden="1"/>
    </xf>
    <xf numFmtId="0" fontId="12" fillId="8" borderId="0"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wrapText="1"/>
      <protection hidden="1"/>
    </xf>
    <xf numFmtId="0" fontId="18" fillId="8" borderId="2" xfId="0" applyFont="1" applyFill="1" applyBorder="1" applyAlignment="1" applyProtection="1">
      <alignment horizontal="center" vertical="center" wrapText="1"/>
      <protection hidden="1"/>
    </xf>
    <xf numFmtId="0" fontId="18" fillId="8" borderId="3" xfId="0" applyFont="1" applyFill="1" applyBorder="1" applyAlignment="1" applyProtection="1">
      <alignment horizontal="center" vertical="center" wrapText="1"/>
      <protection hidden="1"/>
    </xf>
    <xf numFmtId="0" fontId="18" fillId="8" borderId="4" xfId="0" applyFont="1" applyFill="1" applyBorder="1" applyAlignment="1" applyProtection="1">
      <alignment horizontal="center" vertical="center" wrapText="1"/>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4" fillId="8" borderId="0" xfId="0" applyFont="1" applyFill="1" applyAlignment="1">
      <alignment horizontal="center" vertical="center" wrapText="1"/>
    </xf>
    <xf numFmtId="0" fontId="11" fillId="8" borderId="1" xfId="0" applyFont="1" applyFill="1" applyBorder="1" applyAlignment="1" applyProtection="1">
      <alignment horizontal="center" vertical="center" wrapText="1"/>
      <protection hidden="1"/>
    </xf>
    <xf numFmtId="0" fontId="11" fillId="8" borderId="2" xfId="0" applyFont="1" applyFill="1" applyBorder="1" applyAlignment="1" applyProtection="1">
      <alignment horizontal="center" vertical="center" wrapText="1"/>
      <protection hidden="1"/>
    </xf>
    <xf numFmtId="0" fontId="11" fillId="8" borderId="3" xfId="0" applyFont="1" applyFill="1" applyBorder="1" applyAlignment="1" applyProtection="1">
      <alignment horizontal="center" vertical="center" wrapText="1"/>
      <protection hidden="1"/>
    </xf>
    <xf numFmtId="0" fontId="11" fillId="8" borderId="4"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12" fillId="8" borderId="0" xfId="0" applyFont="1" applyFill="1" applyAlignment="1">
      <alignment horizontal="center" vertical="center"/>
    </xf>
    <xf numFmtId="0" fontId="12" fillId="8" borderId="16" xfId="0" applyFont="1" applyFill="1" applyBorder="1" applyAlignment="1" applyProtection="1">
      <alignment horizontal="center" vertical="center"/>
      <protection hidden="1"/>
    </xf>
    <xf numFmtId="0" fontId="12" fillId="8" borderId="17" xfId="0" applyFont="1" applyFill="1" applyBorder="1" applyAlignment="1" applyProtection="1">
      <alignment horizontal="center" vertical="center"/>
      <protection hidden="1"/>
    </xf>
    <xf numFmtId="0" fontId="5" fillId="8" borderId="0" xfId="0" applyFont="1" applyFill="1" applyBorder="1" applyAlignment="1" applyProtection="1">
      <alignment horizontal="left" vertical="center" wrapText="1"/>
      <protection hidden="1"/>
    </xf>
    <xf numFmtId="0" fontId="12" fillId="6" borderId="19" xfId="0" applyFont="1" applyFill="1" applyBorder="1" applyAlignment="1" applyProtection="1">
      <alignment horizontal="center" vertical="center" wrapText="1"/>
      <protection hidden="1"/>
    </xf>
    <xf numFmtId="0" fontId="12" fillId="6" borderId="20" xfId="0" applyFont="1" applyFill="1" applyBorder="1" applyAlignment="1" applyProtection="1">
      <alignment horizontal="center" vertical="center" wrapText="1"/>
      <protection hidden="1"/>
    </xf>
    <xf numFmtId="0" fontId="6" fillId="8" borderId="0" xfId="0" applyFont="1" applyFill="1" applyAlignment="1" applyProtection="1">
      <alignment horizontal="left" vertical="center"/>
      <protection hidden="1"/>
    </xf>
    <xf numFmtId="0" fontId="20" fillId="7" borderId="29" xfId="0" applyFont="1" applyFill="1" applyBorder="1" applyAlignment="1">
      <alignment horizontal="center" vertical="center"/>
    </xf>
    <xf numFmtId="0" fontId="11" fillId="8" borderId="0" xfId="0" applyFont="1" applyFill="1" applyAlignment="1">
      <alignment horizontal="center" vertical="center" wrapText="1"/>
    </xf>
    <xf numFmtId="0" fontId="10" fillId="8" borderId="15" xfId="0" applyFont="1" applyFill="1" applyBorder="1" applyAlignment="1">
      <alignment horizontal="center"/>
    </xf>
    <xf numFmtId="0" fontId="10" fillId="8" borderId="16" xfId="0" applyFont="1" applyFill="1" applyBorder="1" applyAlignment="1">
      <alignment horizontal="center"/>
    </xf>
    <xf numFmtId="0" fontId="10" fillId="8" borderId="17" xfId="0" applyFont="1" applyFill="1" applyBorder="1" applyAlignment="1">
      <alignment horizontal="center"/>
    </xf>
    <xf numFmtId="0" fontId="10" fillId="8" borderId="2" xfId="0" applyFont="1" applyFill="1" applyBorder="1" applyAlignment="1">
      <alignment horizontal="center" vertical="center"/>
    </xf>
    <xf numFmtId="0" fontId="10" fillId="8" borderId="4" xfId="0" applyFont="1" applyFill="1" applyBorder="1" applyAlignment="1">
      <alignment horizontal="center" vertical="center"/>
    </xf>
    <xf numFmtId="0" fontId="7" fillId="8" borderId="0" xfId="0" applyFont="1" applyFill="1" applyAlignment="1">
      <alignment horizontal="center" vertical="center"/>
    </xf>
    <xf numFmtId="0" fontId="21" fillId="7" borderId="0" xfId="0" applyFont="1" applyFill="1" applyAlignment="1">
      <alignment horizontal="center"/>
    </xf>
    <xf numFmtId="0" fontId="20" fillId="7" borderId="0" xfId="0" applyFont="1" applyFill="1" applyAlignment="1">
      <alignment horizontal="center"/>
    </xf>
    <xf numFmtId="0" fontId="19" fillId="7" borderId="0" xfId="0" applyFont="1" applyFill="1" applyAlignment="1">
      <alignment horizontal="center"/>
    </xf>
  </cellXfs>
  <cellStyles count="3">
    <cellStyle name="Comma" xfId="1" builtinId="3"/>
    <cellStyle name="Normal" xfId="0" builtinId="0"/>
    <cellStyle name="Percent" xfId="2" builtinId="5"/>
  </cellStyles>
  <dxfs count="3">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efreshError="1"/>
      <sheetData sheetId="1" refreshError="1"/>
      <sheetData sheetId="2" refreshError="1"/>
      <sheetData sheetId="3" refreshError="1"/>
      <sheetData sheetId="4" refreshError="1">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3"/>
  <sheetViews>
    <sheetView tabSelected="1" view="pageBreakPreview" topLeftCell="A40" zoomScale="80" zoomScaleNormal="100" zoomScaleSheetLayoutView="80" workbookViewId="0">
      <selection sqref="A1:D1"/>
    </sheetView>
  </sheetViews>
  <sheetFormatPr defaultColWidth="9.140625" defaultRowHeight="15.75" x14ac:dyDescent="0.25"/>
  <cols>
    <col min="1" max="1" width="8.28515625" style="68" customWidth="1"/>
    <col min="2" max="2" width="89.85546875" style="146" customWidth="1"/>
    <col min="3" max="3" width="11.5703125" style="147" customWidth="1"/>
    <col min="4" max="4" width="56.28515625" style="68" customWidth="1"/>
    <col min="5" max="245" width="9.140625" style="68"/>
    <col min="246" max="247" width="44" style="68" customWidth="1"/>
    <col min="248" max="248" width="37.5703125" style="68" customWidth="1"/>
    <col min="249" max="16384" width="9.140625" style="68"/>
  </cols>
  <sheetData>
    <row r="1" spans="1:23" s="130" customFormat="1" ht="44.25" customHeight="1" x14ac:dyDescent="0.25">
      <c r="A1" s="158" t="s">
        <v>148</v>
      </c>
      <c r="B1" s="158"/>
      <c r="C1" s="158"/>
      <c r="D1" s="158"/>
      <c r="E1" s="127"/>
      <c r="F1" s="127"/>
      <c r="G1" s="127"/>
      <c r="H1" s="128"/>
      <c r="I1" s="128"/>
      <c r="J1" s="128"/>
      <c r="K1" s="128"/>
      <c r="L1" s="128"/>
      <c r="M1" s="128"/>
      <c r="N1" s="128"/>
      <c r="O1" s="128"/>
      <c r="P1" s="128"/>
      <c r="Q1" s="128"/>
      <c r="R1" s="128"/>
      <c r="S1" s="128"/>
      <c r="T1" s="128"/>
      <c r="U1" s="129"/>
      <c r="V1" s="129"/>
      <c r="W1" s="129"/>
    </row>
    <row r="2" spans="1:23" x14ac:dyDescent="0.25">
      <c r="A2" s="162" t="s">
        <v>92</v>
      </c>
      <c r="B2" s="162"/>
      <c r="C2" s="162"/>
      <c r="D2" s="162"/>
    </row>
    <row r="3" spans="1:23" x14ac:dyDescent="0.25">
      <c r="A3" s="77"/>
      <c r="B3" s="76"/>
      <c r="C3" s="77"/>
      <c r="D3" s="77"/>
    </row>
    <row r="4" spans="1:23" ht="80.25" customHeight="1" x14ac:dyDescent="0.25">
      <c r="A4" s="132" t="s">
        <v>0</v>
      </c>
      <c r="B4" s="132" t="s">
        <v>63</v>
      </c>
      <c r="C4" s="132" t="s">
        <v>1</v>
      </c>
      <c r="D4" s="132" t="s">
        <v>105</v>
      </c>
    </row>
    <row r="5" spans="1:23" x14ac:dyDescent="0.25">
      <c r="A5" s="133" t="s">
        <v>6</v>
      </c>
      <c r="B5" s="134" t="s">
        <v>6</v>
      </c>
      <c r="C5" s="135"/>
      <c r="D5" s="135" t="s">
        <v>6</v>
      </c>
    </row>
    <row r="6" spans="1:23" s="138" customFormat="1" x14ac:dyDescent="0.25">
      <c r="A6" s="159">
        <v>1</v>
      </c>
      <c r="B6" s="136" t="s">
        <v>7</v>
      </c>
      <c r="C6" s="67">
        <v>8</v>
      </c>
      <c r="D6" s="137"/>
      <c r="F6" s="139"/>
    </row>
    <row r="7" spans="1:23" x14ac:dyDescent="0.25">
      <c r="A7" s="160"/>
      <c r="B7" s="140" t="s">
        <v>8</v>
      </c>
      <c r="C7" s="135">
        <v>2</v>
      </c>
      <c r="D7" s="135"/>
    </row>
    <row r="8" spans="1:23" x14ac:dyDescent="0.25">
      <c r="A8" s="160"/>
      <c r="B8" s="140" t="s">
        <v>52</v>
      </c>
      <c r="C8" s="135">
        <v>2</v>
      </c>
      <c r="D8" s="135"/>
    </row>
    <row r="9" spans="1:23" x14ac:dyDescent="0.25">
      <c r="A9" s="160"/>
      <c r="B9" s="140" t="s">
        <v>9</v>
      </c>
      <c r="C9" s="135">
        <v>2</v>
      </c>
      <c r="D9" s="135"/>
    </row>
    <row r="10" spans="1:23" x14ac:dyDescent="0.25">
      <c r="A10" s="160"/>
      <c r="B10" s="140" t="s">
        <v>106</v>
      </c>
      <c r="C10" s="135">
        <v>1</v>
      </c>
      <c r="D10" s="135"/>
    </row>
    <row r="11" spans="1:23" x14ac:dyDescent="0.25">
      <c r="A11" s="161"/>
      <c r="B11" s="140" t="s">
        <v>107</v>
      </c>
      <c r="C11" s="135">
        <v>1</v>
      </c>
      <c r="D11" s="135"/>
    </row>
    <row r="12" spans="1:23" x14ac:dyDescent="0.25">
      <c r="A12" s="133" t="s">
        <v>6</v>
      </c>
      <c r="B12" s="134" t="s">
        <v>6</v>
      </c>
      <c r="C12" s="135"/>
      <c r="D12" s="135"/>
    </row>
    <row r="13" spans="1:23" s="138" customFormat="1" x14ac:dyDescent="0.25">
      <c r="A13" s="159">
        <v>2</v>
      </c>
      <c r="B13" s="136" t="s">
        <v>128</v>
      </c>
      <c r="C13" s="67">
        <v>30</v>
      </c>
      <c r="D13" s="137"/>
    </row>
    <row r="14" spans="1:23" ht="31.5" x14ac:dyDescent="0.25">
      <c r="A14" s="160"/>
      <c r="B14" s="140" t="s">
        <v>12</v>
      </c>
      <c r="C14" s="135">
        <v>10</v>
      </c>
      <c r="D14" s="135"/>
    </row>
    <row r="15" spans="1:23" ht="31.5" x14ac:dyDescent="0.25">
      <c r="A15" s="160"/>
      <c r="B15" s="140" t="s">
        <v>108</v>
      </c>
      <c r="C15" s="135">
        <v>10</v>
      </c>
      <c r="D15" s="135"/>
    </row>
    <row r="16" spans="1:23" ht="31.5" x14ac:dyDescent="0.25">
      <c r="A16" s="160"/>
      <c r="B16" s="140" t="s">
        <v>109</v>
      </c>
      <c r="C16" s="135">
        <v>10</v>
      </c>
      <c r="D16" s="135"/>
    </row>
    <row r="17" spans="1:4" x14ac:dyDescent="0.25">
      <c r="A17" s="133" t="s">
        <v>6</v>
      </c>
      <c r="B17" s="134"/>
      <c r="C17" s="135"/>
      <c r="D17" s="135"/>
    </row>
    <row r="18" spans="1:4" s="138" customFormat="1" x14ac:dyDescent="0.25">
      <c r="A18" s="159">
        <v>3</v>
      </c>
      <c r="B18" s="136" t="s">
        <v>115</v>
      </c>
      <c r="C18" s="67">
        <v>21</v>
      </c>
      <c r="D18" s="137"/>
    </row>
    <row r="19" spans="1:4" x14ac:dyDescent="0.25">
      <c r="A19" s="160"/>
      <c r="B19" s="140" t="s">
        <v>15</v>
      </c>
      <c r="C19" s="135">
        <v>7</v>
      </c>
      <c r="D19" s="135"/>
    </row>
    <row r="20" spans="1:4" ht="30.75" customHeight="1" x14ac:dyDescent="0.25">
      <c r="A20" s="160"/>
      <c r="B20" s="140" t="s">
        <v>110</v>
      </c>
      <c r="C20" s="135">
        <v>7</v>
      </c>
      <c r="D20" s="135"/>
    </row>
    <row r="21" spans="1:4" x14ac:dyDescent="0.25">
      <c r="A21" s="160"/>
      <c r="B21" s="140" t="s">
        <v>112</v>
      </c>
      <c r="C21" s="135">
        <v>7</v>
      </c>
      <c r="D21" s="135"/>
    </row>
    <row r="22" spans="1:4" x14ac:dyDescent="0.25">
      <c r="A22" s="133" t="s">
        <v>6</v>
      </c>
      <c r="B22" s="134"/>
      <c r="C22" s="135"/>
      <c r="D22" s="135"/>
    </row>
    <row r="23" spans="1:4" s="138" customFormat="1" x14ac:dyDescent="0.25">
      <c r="A23" s="159">
        <v>4</v>
      </c>
      <c r="B23" s="136" t="s">
        <v>116</v>
      </c>
      <c r="C23" s="67">
        <v>21</v>
      </c>
      <c r="D23" s="137"/>
    </row>
    <row r="24" spans="1:4" ht="31.5" x14ac:dyDescent="0.25">
      <c r="A24" s="160"/>
      <c r="B24" s="140" t="s">
        <v>111</v>
      </c>
      <c r="C24" s="135">
        <v>7</v>
      </c>
      <c r="D24" s="135"/>
    </row>
    <row r="25" spans="1:4" x14ac:dyDescent="0.25">
      <c r="A25" s="160"/>
      <c r="B25" s="140" t="s">
        <v>113</v>
      </c>
      <c r="C25" s="135">
        <v>7</v>
      </c>
      <c r="D25" s="135"/>
    </row>
    <row r="26" spans="1:4" ht="31.5" x14ac:dyDescent="0.25">
      <c r="A26" s="160"/>
      <c r="B26" s="140" t="s">
        <v>114</v>
      </c>
      <c r="C26" s="135">
        <v>7</v>
      </c>
      <c r="D26" s="135"/>
    </row>
    <row r="27" spans="1:4" x14ac:dyDescent="0.25">
      <c r="A27" s="133" t="s">
        <v>6</v>
      </c>
      <c r="B27" s="134"/>
      <c r="C27" s="135"/>
      <c r="D27" s="135"/>
    </row>
    <row r="28" spans="1:4" s="138" customFormat="1" x14ac:dyDescent="0.25">
      <c r="A28" s="159">
        <v>5</v>
      </c>
      <c r="B28" s="136" t="s">
        <v>117</v>
      </c>
      <c r="C28" s="67">
        <v>24</v>
      </c>
      <c r="D28" s="137"/>
    </row>
    <row r="29" spans="1:4" ht="31.5" x14ac:dyDescent="0.25">
      <c r="A29" s="160"/>
      <c r="B29" s="140" t="s">
        <v>118</v>
      </c>
      <c r="C29" s="135">
        <v>8</v>
      </c>
      <c r="D29" s="135"/>
    </row>
    <row r="30" spans="1:4" ht="31.5" x14ac:dyDescent="0.25">
      <c r="A30" s="160"/>
      <c r="B30" s="140" t="s">
        <v>119</v>
      </c>
      <c r="C30" s="135">
        <v>8</v>
      </c>
      <c r="D30" s="135"/>
    </row>
    <row r="31" spans="1:4" ht="31.5" x14ac:dyDescent="0.25">
      <c r="A31" s="160"/>
      <c r="B31" s="140" t="s">
        <v>123</v>
      </c>
      <c r="C31" s="135">
        <v>8</v>
      </c>
      <c r="D31" s="135"/>
    </row>
    <row r="32" spans="1:4" ht="15" customHeight="1" x14ac:dyDescent="0.25">
      <c r="A32" s="133" t="s">
        <v>6</v>
      </c>
      <c r="B32" s="134"/>
      <c r="C32" s="135"/>
      <c r="D32" s="135"/>
    </row>
    <row r="33" spans="1:4" s="138" customFormat="1" x14ac:dyDescent="0.25">
      <c r="A33" s="159">
        <v>6</v>
      </c>
      <c r="B33" s="136" t="s">
        <v>124</v>
      </c>
      <c r="C33" s="67">
        <v>20</v>
      </c>
      <c r="D33" s="137"/>
    </row>
    <row r="34" spans="1:4" ht="31.5" x14ac:dyDescent="0.25">
      <c r="A34" s="160"/>
      <c r="B34" s="140" t="s">
        <v>125</v>
      </c>
      <c r="C34" s="135">
        <v>8</v>
      </c>
      <c r="D34" s="135"/>
    </row>
    <row r="35" spans="1:4" ht="31.5" x14ac:dyDescent="0.25">
      <c r="A35" s="160"/>
      <c r="B35" s="140" t="s">
        <v>126</v>
      </c>
      <c r="C35" s="135">
        <v>6</v>
      </c>
      <c r="D35" s="135"/>
    </row>
    <row r="36" spans="1:4" x14ac:dyDescent="0.25">
      <c r="A36" s="160"/>
      <c r="B36" s="140" t="s">
        <v>127</v>
      </c>
      <c r="C36" s="135">
        <v>6</v>
      </c>
      <c r="D36" s="135"/>
    </row>
    <row r="37" spans="1:4" x14ac:dyDescent="0.25">
      <c r="A37" s="133" t="s">
        <v>6</v>
      </c>
      <c r="B37" s="134"/>
      <c r="C37" s="135"/>
      <c r="D37" s="135"/>
    </row>
    <row r="38" spans="1:4" s="138" customFormat="1" x14ac:dyDescent="0.25">
      <c r="A38" s="159">
        <v>7</v>
      </c>
      <c r="B38" s="136" t="s">
        <v>78</v>
      </c>
      <c r="C38" s="67">
        <v>20</v>
      </c>
      <c r="D38" s="137"/>
    </row>
    <row r="39" spans="1:4" x14ac:dyDescent="0.25">
      <c r="A39" s="160"/>
      <c r="B39" s="140" t="s">
        <v>79</v>
      </c>
      <c r="C39" s="135">
        <v>5</v>
      </c>
      <c r="D39" s="135"/>
    </row>
    <row r="40" spans="1:4" x14ac:dyDescent="0.25">
      <c r="A40" s="160"/>
      <c r="B40" s="140" t="s">
        <v>120</v>
      </c>
      <c r="C40" s="135">
        <v>5</v>
      </c>
      <c r="D40" s="135"/>
    </row>
    <row r="41" spans="1:4" x14ac:dyDescent="0.25">
      <c r="A41" s="160"/>
      <c r="B41" s="140" t="s">
        <v>121</v>
      </c>
      <c r="C41" s="135">
        <v>5</v>
      </c>
      <c r="D41" s="135"/>
    </row>
    <row r="42" spans="1:4" s="138" customFormat="1" x14ac:dyDescent="0.25">
      <c r="A42" s="160"/>
      <c r="B42" s="140" t="s">
        <v>122</v>
      </c>
      <c r="C42" s="135">
        <v>5</v>
      </c>
      <c r="D42" s="137"/>
    </row>
    <row r="43" spans="1:4" x14ac:dyDescent="0.25">
      <c r="A43" s="133" t="s">
        <v>6</v>
      </c>
      <c r="B43" s="134"/>
      <c r="C43" s="135"/>
      <c r="D43" s="135"/>
    </row>
    <row r="44" spans="1:4" x14ac:dyDescent="0.25">
      <c r="A44" s="159">
        <v>8</v>
      </c>
      <c r="B44" s="136" t="s">
        <v>129</v>
      </c>
      <c r="C44" s="67">
        <v>10</v>
      </c>
      <c r="D44" s="67"/>
    </row>
    <row r="45" spans="1:4" ht="31.5" x14ac:dyDescent="0.25">
      <c r="A45" s="160"/>
      <c r="B45" s="140" t="s">
        <v>130</v>
      </c>
      <c r="C45" s="135">
        <v>5</v>
      </c>
      <c r="D45" s="135"/>
    </row>
    <row r="46" spans="1:4" s="138" customFormat="1" ht="31.5" x14ac:dyDescent="0.25">
      <c r="A46" s="160"/>
      <c r="B46" s="140" t="s">
        <v>138</v>
      </c>
      <c r="C46" s="135">
        <v>5</v>
      </c>
      <c r="D46" s="135"/>
    </row>
    <row r="47" spans="1:4" ht="15" customHeight="1" x14ac:dyDescent="0.25">
      <c r="A47" s="133" t="s">
        <v>6</v>
      </c>
      <c r="B47" s="134"/>
      <c r="C47" s="135"/>
      <c r="D47" s="135"/>
    </row>
    <row r="48" spans="1:4" ht="15" customHeight="1" x14ac:dyDescent="0.25">
      <c r="A48" s="159">
        <v>9</v>
      </c>
      <c r="B48" s="136" t="s">
        <v>26</v>
      </c>
      <c r="C48" s="67">
        <v>15</v>
      </c>
      <c r="D48" s="135"/>
    </row>
    <row r="49" spans="1:4" x14ac:dyDescent="0.25">
      <c r="A49" s="160"/>
      <c r="B49" s="140" t="s">
        <v>87</v>
      </c>
      <c r="C49" s="135">
        <v>3</v>
      </c>
      <c r="D49" s="135"/>
    </row>
    <row r="50" spans="1:4" x14ac:dyDescent="0.25">
      <c r="A50" s="160"/>
      <c r="B50" s="140" t="s">
        <v>27</v>
      </c>
      <c r="C50" s="135">
        <v>3</v>
      </c>
      <c r="D50" s="135"/>
    </row>
    <row r="51" spans="1:4" ht="15" customHeight="1" x14ac:dyDescent="0.25">
      <c r="A51" s="160"/>
      <c r="B51" s="140" t="s">
        <v>28</v>
      </c>
      <c r="C51" s="135">
        <v>3</v>
      </c>
      <c r="D51" s="135"/>
    </row>
    <row r="52" spans="1:4" s="138" customFormat="1" x14ac:dyDescent="0.25">
      <c r="A52" s="160"/>
      <c r="B52" s="140" t="s">
        <v>131</v>
      </c>
      <c r="C52" s="135">
        <v>3</v>
      </c>
      <c r="D52" s="137"/>
    </row>
    <row r="53" spans="1:4" ht="31.5" x14ac:dyDescent="0.25">
      <c r="A53" s="161"/>
      <c r="B53" s="140" t="s">
        <v>132</v>
      </c>
      <c r="C53" s="135">
        <v>3</v>
      </c>
      <c r="D53" s="135"/>
    </row>
    <row r="54" spans="1:4" x14ac:dyDescent="0.25">
      <c r="A54" s="133" t="s">
        <v>6</v>
      </c>
      <c r="B54" s="134" t="s">
        <v>6</v>
      </c>
      <c r="C54" s="135"/>
      <c r="D54" s="135"/>
    </row>
    <row r="55" spans="1:4" x14ac:dyDescent="0.25">
      <c r="A55" s="159">
        <v>10</v>
      </c>
      <c r="B55" s="64" t="s">
        <v>29</v>
      </c>
      <c r="C55" s="67">
        <v>18</v>
      </c>
      <c r="D55" s="135"/>
    </row>
    <row r="56" spans="1:4" ht="50.25" customHeight="1" x14ac:dyDescent="0.25">
      <c r="A56" s="160"/>
      <c r="B56" s="140" t="s">
        <v>134</v>
      </c>
      <c r="C56" s="135">
        <v>6</v>
      </c>
      <c r="D56" s="135"/>
    </row>
    <row r="57" spans="1:4" s="138" customFormat="1" ht="29.25" customHeight="1" x14ac:dyDescent="0.25">
      <c r="A57" s="160"/>
      <c r="B57" s="140" t="s">
        <v>133</v>
      </c>
      <c r="C57" s="135">
        <v>6</v>
      </c>
      <c r="D57" s="137"/>
    </row>
    <row r="58" spans="1:4" s="138" customFormat="1" x14ac:dyDescent="0.25">
      <c r="A58" s="161"/>
      <c r="B58" s="140" t="s">
        <v>32</v>
      </c>
      <c r="C58" s="135">
        <v>6</v>
      </c>
      <c r="D58" s="135"/>
    </row>
    <row r="59" spans="1:4" x14ac:dyDescent="0.25">
      <c r="A59" s="141"/>
      <c r="B59" s="140"/>
      <c r="C59" s="135"/>
      <c r="D59" s="135"/>
    </row>
    <row r="60" spans="1:4" x14ac:dyDescent="0.25">
      <c r="A60" s="159">
        <v>11</v>
      </c>
      <c r="B60" s="136" t="s">
        <v>33</v>
      </c>
      <c r="C60" s="67">
        <v>10</v>
      </c>
      <c r="D60" s="135"/>
    </row>
    <row r="61" spans="1:4" x14ac:dyDescent="0.25">
      <c r="A61" s="160"/>
      <c r="B61" s="140" t="s">
        <v>34</v>
      </c>
      <c r="C61" s="135">
        <v>1</v>
      </c>
      <c r="D61" s="135"/>
    </row>
    <row r="62" spans="1:4" ht="47.25" x14ac:dyDescent="0.25">
      <c r="A62" s="160"/>
      <c r="B62" s="142" t="s">
        <v>103</v>
      </c>
      <c r="C62" s="135"/>
      <c r="D62" s="135"/>
    </row>
    <row r="63" spans="1:4" x14ac:dyDescent="0.25">
      <c r="A63" s="160"/>
      <c r="B63" s="140" t="s">
        <v>96</v>
      </c>
      <c r="C63" s="135">
        <v>3</v>
      </c>
      <c r="D63" s="135"/>
    </row>
    <row r="64" spans="1:4" ht="31.5" x14ac:dyDescent="0.25">
      <c r="A64" s="160"/>
      <c r="B64" s="140" t="s">
        <v>102</v>
      </c>
      <c r="C64" s="135">
        <v>3</v>
      </c>
      <c r="D64" s="137"/>
    </row>
    <row r="65" spans="1:4" x14ac:dyDescent="0.25">
      <c r="A65" s="161"/>
      <c r="B65" s="140" t="s">
        <v>83</v>
      </c>
      <c r="C65" s="135">
        <v>3</v>
      </c>
      <c r="D65" s="135"/>
    </row>
    <row r="66" spans="1:4" x14ac:dyDescent="0.25">
      <c r="A66" s="143"/>
      <c r="B66" s="140"/>
      <c r="C66" s="135"/>
      <c r="D66" s="135"/>
    </row>
    <row r="67" spans="1:4" x14ac:dyDescent="0.25">
      <c r="A67" s="164">
        <v>12</v>
      </c>
      <c r="B67" s="144" t="s">
        <v>35</v>
      </c>
      <c r="C67" s="65">
        <v>5</v>
      </c>
      <c r="D67" s="135"/>
    </row>
    <row r="68" spans="1:4" s="138" customFormat="1" ht="31.5" x14ac:dyDescent="0.25">
      <c r="A68" s="165"/>
      <c r="B68" s="142" t="s">
        <v>136</v>
      </c>
      <c r="C68" s="135">
        <v>3</v>
      </c>
      <c r="D68" s="137"/>
    </row>
    <row r="69" spans="1:4" x14ac:dyDescent="0.25">
      <c r="A69" s="166"/>
      <c r="B69" s="142" t="s">
        <v>137</v>
      </c>
      <c r="C69" s="135">
        <v>2</v>
      </c>
      <c r="D69" s="135"/>
    </row>
    <row r="70" spans="1:4" x14ac:dyDescent="0.25">
      <c r="A70" s="145"/>
      <c r="B70" s="140"/>
      <c r="C70" s="135"/>
      <c r="D70" s="135"/>
    </row>
    <row r="71" spans="1:4" x14ac:dyDescent="0.25">
      <c r="A71" s="163">
        <v>13</v>
      </c>
      <c r="B71" s="64" t="s">
        <v>36</v>
      </c>
      <c r="C71" s="67">
        <v>10</v>
      </c>
      <c r="D71" s="135"/>
    </row>
    <row r="72" spans="1:4" s="138" customFormat="1" ht="31.5" x14ac:dyDescent="0.25">
      <c r="A72" s="163"/>
      <c r="B72" s="140" t="s">
        <v>37</v>
      </c>
      <c r="C72" s="135">
        <v>5</v>
      </c>
      <c r="D72" s="137"/>
    </row>
    <row r="73" spans="1:4" ht="31.5" x14ac:dyDescent="0.25">
      <c r="A73" s="163"/>
      <c r="B73" s="140" t="s">
        <v>135</v>
      </c>
      <c r="C73" s="135">
        <v>5</v>
      </c>
      <c r="D73" s="135"/>
    </row>
    <row r="74" spans="1:4" x14ac:dyDescent="0.25">
      <c r="A74" s="63"/>
      <c r="B74" s="140"/>
      <c r="C74" s="135"/>
      <c r="D74" s="135"/>
    </row>
    <row r="75" spans="1:4" s="138" customFormat="1" x14ac:dyDescent="0.25">
      <c r="A75" s="163">
        <v>14</v>
      </c>
      <c r="B75" s="136" t="s">
        <v>39</v>
      </c>
      <c r="C75" s="67">
        <v>10</v>
      </c>
      <c r="D75" s="67"/>
    </row>
    <row r="76" spans="1:4" ht="31.5" x14ac:dyDescent="0.25">
      <c r="A76" s="163"/>
      <c r="B76" s="140" t="s">
        <v>91</v>
      </c>
      <c r="C76" s="135">
        <v>10</v>
      </c>
      <c r="D76" s="135"/>
    </row>
    <row r="77" spans="1:4" x14ac:dyDescent="0.25">
      <c r="A77" s="133" t="s">
        <v>6</v>
      </c>
      <c r="B77" s="140" t="s">
        <v>6</v>
      </c>
      <c r="C77" s="135"/>
      <c r="D77" s="135"/>
    </row>
    <row r="78" spans="1:4" x14ac:dyDescent="0.25">
      <c r="A78" s="163">
        <v>15</v>
      </c>
      <c r="B78" s="64" t="s">
        <v>97</v>
      </c>
      <c r="C78" s="67">
        <v>78</v>
      </c>
      <c r="D78" s="135"/>
    </row>
    <row r="79" spans="1:4" x14ac:dyDescent="0.25">
      <c r="A79" s="163"/>
      <c r="B79" s="140"/>
      <c r="C79" s="135"/>
      <c r="D79" s="135"/>
    </row>
    <row r="80" spans="1:4" ht="34.5" customHeight="1" x14ac:dyDescent="0.25">
      <c r="A80" s="163"/>
      <c r="B80" s="140" t="s">
        <v>143</v>
      </c>
      <c r="C80" s="135">
        <v>10</v>
      </c>
      <c r="D80" s="135"/>
    </row>
    <row r="81" spans="1:4" ht="36.75" customHeight="1" x14ac:dyDescent="0.25">
      <c r="A81" s="163"/>
      <c r="B81" s="140" t="s">
        <v>41</v>
      </c>
      <c r="C81" s="135">
        <v>8</v>
      </c>
      <c r="D81" s="135"/>
    </row>
    <row r="82" spans="1:4" ht="31.5" x14ac:dyDescent="0.25">
      <c r="A82" s="163"/>
      <c r="B82" s="140" t="s">
        <v>42</v>
      </c>
      <c r="C82" s="135">
        <v>5</v>
      </c>
      <c r="D82" s="135"/>
    </row>
    <row r="83" spans="1:4" ht="47.25" x14ac:dyDescent="0.25">
      <c r="A83" s="163"/>
      <c r="B83" s="140" t="s">
        <v>43</v>
      </c>
      <c r="C83" s="135">
        <v>8</v>
      </c>
      <c r="D83" s="135"/>
    </row>
    <row r="84" spans="1:4" ht="47.25" x14ac:dyDescent="0.25">
      <c r="A84" s="163"/>
      <c r="B84" s="140" t="s">
        <v>89</v>
      </c>
      <c r="C84" s="135">
        <v>10</v>
      </c>
      <c r="D84" s="135"/>
    </row>
    <row r="85" spans="1:4" x14ac:dyDescent="0.25">
      <c r="A85" s="163"/>
      <c r="B85" s="140" t="s">
        <v>140</v>
      </c>
      <c r="C85" s="135">
        <v>8</v>
      </c>
      <c r="D85" s="135"/>
    </row>
    <row r="86" spans="1:4" x14ac:dyDescent="0.25">
      <c r="A86" s="163"/>
      <c r="B86" s="140" t="s">
        <v>141</v>
      </c>
      <c r="C86" s="135">
        <v>8</v>
      </c>
      <c r="D86" s="135"/>
    </row>
    <row r="87" spans="1:4" ht="31.5" x14ac:dyDescent="0.25">
      <c r="A87" s="163"/>
      <c r="B87" s="140" t="s">
        <v>142</v>
      </c>
      <c r="C87" s="135">
        <v>8</v>
      </c>
      <c r="D87" s="135"/>
    </row>
    <row r="88" spans="1:4" ht="47.25" x14ac:dyDescent="0.25">
      <c r="A88" s="163"/>
      <c r="B88" s="140" t="s">
        <v>144</v>
      </c>
      <c r="C88" s="135">
        <v>8</v>
      </c>
      <c r="D88" s="135"/>
    </row>
    <row r="89" spans="1:4" ht="47.25" x14ac:dyDescent="0.25">
      <c r="A89" s="163"/>
      <c r="B89" s="140" t="s">
        <v>139</v>
      </c>
      <c r="C89" s="135">
        <v>5</v>
      </c>
      <c r="D89" s="135"/>
    </row>
    <row r="90" spans="1:4" x14ac:dyDescent="0.25">
      <c r="A90" s="163"/>
      <c r="B90" s="140"/>
      <c r="C90" s="135"/>
      <c r="D90" s="66" t="s">
        <v>6</v>
      </c>
    </row>
    <row r="91" spans="1:4" x14ac:dyDescent="0.25">
      <c r="B91" s="68"/>
      <c r="C91" s="68"/>
    </row>
    <row r="92" spans="1:4" x14ac:dyDescent="0.25">
      <c r="B92" s="68"/>
      <c r="C92" s="68"/>
    </row>
    <row r="93" spans="1:4" x14ac:dyDescent="0.25">
      <c r="B93" s="68"/>
      <c r="C93" s="68"/>
    </row>
  </sheetData>
  <mergeCells count="17">
    <mergeCell ref="A71:A73"/>
    <mergeCell ref="A75:A76"/>
    <mergeCell ref="A78:A90"/>
    <mergeCell ref="A55:A58"/>
    <mergeCell ref="A28:A31"/>
    <mergeCell ref="A33:A36"/>
    <mergeCell ref="A60:A65"/>
    <mergeCell ref="A67:A69"/>
    <mergeCell ref="A1:D1"/>
    <mergeCell ref="A38:A42"/>
    <mergeCell ref="A44:A46"/>
    <mergeCell ref="A48:A53"/>
    <mergeCell ref="A2:D2"/>
    <mergeCell ref="A6:A11"/>
    <mergeCell ref="A13:A16"/>
    <mergeCell ref="A18:A21"/>
    <mergeCell ref="A23:A26"/>
  </mergeCells>
  <pageMargins left="0.25" right="0.25" top="0.75" bottom="0.75" header="0.3" footer="0.3"/>
  <pageSetup scale="61" fitToHeight="0" orientation="portrait" r:id="rId1"/>
  <rowBreaks count="1" manualBreakCount="1">
    <brk id="53"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5"/>
  <sheetViews>
    <sheetView view="pageBreakPreview" zoomScale="80" zoomScaleNormal="100" zoomScaleSheetLayoutView="80" workbookViewId="0">
      <selection sqref="A1:G1"/>
    </sheetView>
  </sheetViews>
  <sheetFormatPr defaultColWidth="9.140625" defaultRowHeight="15" x14ac:dyDescent="0.25"/>
  <cols>
    <col min="1" max="1" width="7.28515625" style="9" customWidth="1"/>
    <col min="2" max="2" width="96.7109375" style="59" customWidth="1"/>
    <col min="3" max="3" width="11.5703125" style="60" customWidth="1"/>
    <col min="4" max="4" width="13" style="9" customWidth="1"/>
    <col min="5" max="5" width="11.5703125" style="61" customWidth="1"/>
    <col min="6" max="6" width="16.85546875" style="62" hidden="1" customWidth="1"/>
    <col min="7" max="7" width="14.140625" style="18" hidden="1" customWidth="1"/>
    <col min="8" max="248" width="9.140625" style="9"/>
    <col min="249" max="250" width="44" style="9" customWidth="1"/>
    <col min="251" max="251" width="37.5703125" style="9" customWidth="1"/>
    <col min="252" max="16384" width="9.140625" style="9"/>
  </cols>
  <sheetData>
    <row r="1" spans="1:23" s="3" customFormat="1" ht="52.15" customHeight="1" x14ac:dyDescent="0.25">
      <c r="A1" s="170" t="s">
        <v>148</v>
      </c>
      <c r="B1" s="170"/>
      <c r="C1" s="170"/>
      <c r="D1" s="170"/>
      <c r="E1" s="170"/>
      <c r="F1" s="170"/>
      <c r="G1" s="170"/>
      <c r="H1" s="1"/>
      <c r="I1" s="1"/>
      <c r="J1" s="1"/>
      <c r="K1" s="1"/>
      <c r="L1" s="1"/>
      <c r="M1" s="1"/>
      <c r="N1" s="1"/>
      <c r="O1" s="1"/>
      <c r="P1" s="1"/>
      <c r="Q1" s="1"/>
      <c r="R1" s="1"/>
      <c r="S1" s="1"/>
      <c r="T1" s="1"/>
      <c r="U1" s="2"/>
      <c r="V1" s="2"/>
      <c r="W1" s="2"/>
    </row>
    <row r="2" spans="1:23" s="68" customFormat="1" ht="15.75" x14ac:dyDescent="0.25">
      <c r="A2" s="162" t="s">
        <v>93</v>
      </c>
      <c r="B2" s="162"/>
      <c r="C2" s="162"/>
      <c r="D2" s="162"/>
      <c r="E2" s="162"/>
      <c r="F2" s="162"/>
      <c r="G2" s="162"/>
    </row>
    <row r="3" spans="1:23" s="4" customFormat="1" ht="12.75" x14ac:dyDescent="0.2">
      <c r="A3" s="5"/>
      <c r="B3" s="6"/>
      <c r="C3" s="5"/>
      <c r="D3" s="5"/>
      <c r="E3" s="5"/>
      <c r="F3" s="5"/>
      <c r="G3" s="5"/>
    </row>
    <row r="4" spans="1:23" ht="80.25" customHeight="1" x14ac:dyDescent="0.25">
      <c r="A4" s="7" t="s">
        <v>0</v>
      </c>
      <c r="B4" s="7" t="s">
        <v>63</v>
      </c>
      <c r="C4" s="157" t="s">
        <v>1</v>
      </c>
      <c r="D4" s="7" t="s">
        <v>2</v>
      </c>
      <c r="E4" s="7" t="s">
        <v>3</v>
      </c>
      <c r="F4" s="8" t="s">
        <v>4</v>
      </c>
      <c r="G4" s="8" t="s">
        <v>5</v>
      </c>
    </row>
    <row r="5" spans="1:23" ht="15.75" x14ac:dyDescent="0.25">
      <c r="A5" s="10" t="s">
        <v>6</v>
      </c>
      <c r="B5" s="11" t="s">
        <v>6</v>
      </c>
      <c r="C5" s="135"/>
      <c r="D5" s="12" t="s">
        <v>6</v>
      </c>
      <c r="E5" s="12" t="s">
        <v>6</v>
      </c>
      <c r="F5" s="13"/>
      <c r="G5" s="14"/>
    </row>
    <row r="6" spans="1:23" s="18" customFormat="1" ht="15.75" x14ac:dyDescent="0.2">
      <c r="A6" s="167">
        <v>1</v>
      </c>
      <c r="B6" s="15" t="s">
        <v>7</v>
      </c>
      <c r="C6" s="67">
        <f>SUM(C7:C11)</f>
        <v>8</v>
      </c>
      <c r="D6" s="17"/>
      <c r="E6" s="16">
        <f>SUM(E7:E11)</f>
        <v>40</v>
      </c>
      <c r="F6" s="14"/>
      <c r="G6" s="14">
        <f>E6/E$92</f>
        <v>2.6666666666666668E-2</v>
      </c>
      <c r="I6" s="19"/>
    </row>
    <row r="7" spans="1:23" ht="15.75" x14ac:dyDescent="0.25">
      <c r="A7" s="168"/>
      <c r="B7" s="20" t="s">
        <v>8</v>
      </c>
      <c r="C7" s="135">
        <v>2</v>
      </c>
      <c r="D7" s="12">
        <v>5</v>
      </c>
      <c r="E7" s="12">
        <f>C7*D7</f>
        <v>10</v>
      </c>
      <c r="F7" s="13">
        <f>E7/$E$6</f>
        <v>0.25</v>
      </c>
      <c r="G7" s="14"/>
    </row>
    <row r="8" spans="1:23" ht="15.75" x14ac:dyDescent="0.25">
      <c r="A8" s="168"/>
      <c r="B8" s="20" t="s">
        <v>52</v>
      </c>
      <c r="C8" s="135">
        <v>2</v>
      </c>
      <c r="D8" s="12">
        <v>5</v>
      </c>
      <c r="E8" s="12">
        <f t="shared" ref="E8:E11" si="0">C8*D8</f>
        <v>10</v>
      </c>
      <c r="F8" s="13">
        <f>E8/$E$6</f>
        <v>0.25</v>
      </c>
      <c r="G8" s="14"/>
    </row>
    <row r="9" spans="1:23" ht="15.75" x14ac:dyDescent="0.25">
      <c r="A9" s="168"/>
      <c r="B9" s="20" t="s">
        <v>9</v>
      </c>
      <c r="C9" s="135">
        <v>2</v>
      </c>
      <c r="D9" s="12">
        <v>5</v>
      </c>
      <c r="E9" s="12">
        <f t="shared" si="0"/>
        <v>10</v>
      </c>
      <c r="F9" s="13">
        <f>E9/$E$6</f>
        <v>0.25</v>
      </c>
      <c r="G9" s="14"/>
    </row>
    <row r="10" spans="1:23" ht="15.75" x14ac:dyDescent="0.25">
      <c r="A10" s="168"/>
      <c r="B10" s="21" t="s">
        <v>106</v>
      </c>
      <c r="C10" s="135">
        <v>1</v>
      </c>
      <c r="D10" s="12">
        <v>5</v>
      </c>
      <c r="E10" s="12">
        <f t="shared" ref="E10" si="1">C10*D10</f>
        <v>5</v>
      </c>
      <c r="F10" s="13"/>
      <c r="G10" s="14"/>
    </row>
    <row r="11" spans="1:23" ht="15.75" x14ac:dyDescent="0.25">
      <c r="A11" s="169"/>
      <c r="B11" s="20" t="s">
        <v>107</v>
      </c>
      <c r="C11" s="135">
        <v>1</v>
      </c>
      <c r="D11" s="12">
        <v>5</v>
      </c>
      <c r="E11" s="12">
        <f t="shared" si="0"/>
        <v>5</v>
      </c>
      <c r="F11" s="13">
        <f>E11/$E$6</f>
        <v>0.125</v>
      </c>
      <c r="G11" s="14"/>
    </row>
    <row r="12" spans="1:23" ht="15.75" x14ac:dyDescent="0.25">
      <c r="A12" s="10" t="s">
        <v>6</v>
      </c>
      <c r="B12" s="11" t="s">
        <v>6</v>
      </c>
      <c r="C12" s="135"/>
      <c r="D12" s="12" t="s">
        <v>6</v>
      </c>
      <c r="E12" s="12"/>
      <c r="F12" s="13"/>
      <c r="G12" s="14"/>
    </row>
    <row r="13" spans="1:23" s="18" customFormat="1" ht="15.75" x14ac:dyDescent="0.2">
      <c r="A13" s="167">
        <v>2</v>
      </c>
      <c r="B13" s="15" t="s">
        <v>128</v>
      </c>
      <c r="C13" s="67">
        <f>SUM(C14:C16)</f>
        <v>30</v>
      </c>
      <c r="D13" s="17"/>
      <c r="E13" s="16">
        <f>SUM(E14:E16)</f>
        <v>150</v>
      </c>
      <c r="F13" s="14"/>
      <c r="G13" s="14">
        <f>E13/E$92</f>
        <v>0.1</v>
      </c>
    </row>
    <row r="14" spans="1:23" ht="30" x14ac:dyDescent="0.25">
      <c r="A14" s="168"/>
      <c r="B14" s="20" t="s">
        <v>12</v>
      </c>
      <c r="C14" s="135">
        <v>10</v>
      </c>
      <c r="D14" s="12">
        <v>5</v>
      </c>
      <c r="E14" s="12">
        <f t="shared" ref="E14:E15" si="2">C14*D14</f>
        <v>50</v>
      </c>
      <c r="F14" s="13">
        <f>E14/$E$13</f>
        <v>0.33333333333333331</v>
      </c>
      <c r="G14" s="14"/>
    </row>
    <row r="15" spans="1:23" ht="30" x14ac:dyDescent="0.25">
      <c r="A15" s="168"/>
      <c r="B15" s="20" t="s">
        <v>108</v>
      </c>
      <c r="C15" s="135">
        <v>10</v>
      </c>
      <c r="D15" s="12">
        <v>5</v>
      </c>
      <c r="E15" s="12">
        <f t="shared" si="2"/>
        <v>50</v>
      </c>
      <c r="F15" s="13">
        <f>E15/$E$13</f>
        <v>0.33333333333333331</v>
      </c>
      <c r="G15" s="14"/>
    </row>
    <row r="16" spans="1:23" ht="30" x14ac:dyDescent="0.25">
      <c r="A16" s="168"/>
      <c r="B16" s="20" t="s">
        <v>109</v>
      </c>
      <c r="C16" s="135">
        <v>10</v>
      </c>
      <c r="D16" s="12">
        <v>5</v>
      </c>
      <c r="E16" s="12">
        <f t="shared" ref="E16" si="3">C16*D16</f>
        <v>50</v>
      </c>
      <c r="F16" s="13"/>
      <c r="G16" s="14"/>
    </row>
    <row r="17" spans="1:7" ht="15.75" x14ac:dyDescent="0.25">
      <c r="A17" s="10" t="s">
        <v>6</v>
      </c>
      <c r="B17" s="11"/>
      <c r="C17" s="135"/>
      <c r="D17" s="12" t="s">
        <v>6</v>
      </c>
      <c r="E17" s="12"/>
      <c r="F17" s="13"/>
      <c r="G17" s="14"/>
    </row>
    <row r="18" spans="1:7" s="18" customFormat="1" ht="15.75" x14ac:dyDescent="0.2">
      <c r="A18" s="167">
        <v>3</v>
      </c>
      <c r="B18" s="15" t="s">
        <v>115</v>
      </c>
      <c r="C18" s="67">
        <f>SUM(C19:C21)</f>
        <v>21</v>
      </c>
      <c r="D18" s="17"/>
      <c r="E18" s="16">
        <f>SUM(E19:E21)</f>
        <v>105</v>
      </c>
      <c r="F18" s="14"/>
      <c r="G18" s="14">
        <f>E18/E$92</f>
        <v>7.0000000000000007E-2</v>
      </c>
    </row>
    <row r="19" spans="1:7" ht="15.75" x14ac:dyDescent="0.25">
      <c r="A19" s="168"/>
      <c r="B19" s="20" t="s">
        <v>15</v>
      </c>
      <c r="C19" s="135">
        <v>7</v>
      </c>
      <c r="D19" s="12">
        <v>5</v>
      </c>
      <c r="E19" s="12">
        <f t="shared" ref="E19:E21" si="4">C19*D19</f>
        <v>35</v>
      </c>
      <c r="F19" s="13">
        <f>E19/$E$18</f>
        <v>0.33333333333333331</v>
      </c>
      <c r="G19" s="14"/>
    </row>
    <row r="20" spans="1:7" ht="30" x14ac:dyDescent="0.25">
      <c r="A20" s="168"/>
      <c r="B20" s="20" t="s">
        <v>110</v>
      </c>
      <c r="C20" s="135">
        <v>7</v>
      </c>
      <c r="D20" s="12">
        <v>5</v>
      </c>
      <c r="E20" s="12">
        <f t="shared" si="4"/>
        <v>35</v>
      </c>
      <c r="F20" s="13">
        <f t="shared" ref="F20:F21" si="5">E20/$E$18</f>
        <v>0.33333333333333331</v>
      </c>
      <c r="G20" s="14"/>
    </row>
    <row r="21" spans="1:7" ht="15.75" x14ac:dyDescent="0.25">
      <c r="A21" s="168"/>
      <c r="B21" s="20" t="s">
        <v>112</v>
      </c>
      <c r="C21" s="135">
        <v>7</v>
      </c>
      <c r="D21" s="12">
        <v>5</v>
      </c>
      <c r="E21" s="12">
        <f t="shared" si="4"/>
        <v>35</v>
      </c>
      <c r="F21" s="13">
        <f t="shared" si="5"/>
        <v>0.33333333333333331</v>
      </c>
      <c r="G21" s="14"/>
    </row>
    <row r="22" spans="1:7" ht="15.75" x14ac:dyDescent="0.25">
      <c r="A22" s="10" t="s">
        <v>6</v>
      </c>
      <c r="B22" s="11"/>
      <c r="C22" s="135"/>
      <c r="D22" s="12" t="s">
        <v>6</v>
      </c>
      <c r="E22" s="12"/>
      <c r="F22" s="13"/>
      <c r="G22" s="14"/>
    </row>
    <row r="23" spans="1:7" s="18" customFormat="1" ht="30" customHeight="1" x14ac:dyDescent="0.2">
      <c r="A23" s="167">
        <v>4</v>
      </c>
      <c r="B23" s="15" t="s">
        <v>116</v>
      </c>
      <c r="C23" s="67">
        <f>SUM(C24:C26)</f>
        <v>21</v>
      </c>
      <c r="D23" s="17"/>
      <c r="E23" s="16">
        <f>SUM(E24:E26)</f>
        <v>105</v>
      </c>
      <c r="F23" s="14"/>
      <c r="G23" s="14"/>
    </row>
    <row r="24" spans="1:7" ht="30" x14ac:dyDescent="0.25">
      <c r="A24" s="168"/>
      <c r="B24" s="20" t="s">
        <v>111</v>
      </c>
      <c r="C24" s="135">
        <v>7</v>
      </c>
      <c r="D24" s="12">
        <v>5</v>
      </c>
      <c r="E24" s="12">
        <f t="shared" ref="E24:E26" si="6">C24*D24</f>
        <v>35</v>
      </c>
      <c r="F24" s="13"/>
      <c r="G24" s="14"/>
    </row>
    <row r="25" spans="1:7" ht="15.75" x14ac:dyDescent="0.25">
      <c r="A25" s="168"/>
      <c r="B25" s="20" t="s">
        <v>113</v>
      </c>
      <c r="C25" s="135">
        <v>7</v>
      </c>
      <c r="D25" s="12">
        <v>5</v>
      </c>
      <c r="E25" s="12">
        <f t="shared" si="6"/>
        <v>35</v>
      </c>
      <c r="F25" s="13"/>
      <c r="G25" s="14"/>
    </row>
    <row r="26" spans="1:7" ht="30" x14ac:dyDescent="0.25">
      <c r="A26" s="168"/>
      <c r="B26" s="20" t="s">
        <v>114</v>
      </c>
      <c r="C26" s="135">
        <v>7</v>
      </c>
      <c r="D26" s="12">
        <v>5</v>
      </c>
      <c r="E26" s="12">
        <f t="shared" si="6"/>
        <v>35</v>
      </c>
      <c r="F26" s="13"/>
      <c r="G26" s="14"/>
    </row>
    <row r="27" spans="1:7" ht="15.75" x14ac:dyDescent="0.25">
      <c r="A27" s="10" t="s">
        <v>6</v>
      </c>
      <c r="B27" s="11"/>
      <c r="C27" s="135"/>
      <c r="D27" s="12" t="s">
        <v>6</v>
      </c>
      <c r="E27" s="12"/>
      <c r="F27" s="13"/>
      <c r="G27" s="14"/>
    </row>
    <row r="28" spans="1:7" s="18" customFormat="1" ht="15.75" x14ac:dyDescent="0.2">
      <c r="A28" s="167">
        <v>5</v>
      </c>
      <c r="B28" s="15" t="s">
        <v>117</v>
      </c>
      <c r="C28" s="67">
        <f>SUM(C29:C31)</f>
        <v>24</v>
      </c>
      <c r="D28" s="17"/>
      <c r="E28" s="16">
        <f>SUM(E29:E31)</f>
        <v>120</v>
      </c>
      <c r="F28" s="14"/>
      <c r="G28" s="14">
        <f>E28/E$92</f>
        <v>0.08</v>
      </c>
    </row>
    <row r="29" spans="1:7" ht="30" x14ac:dyDescent="0.25">
      <c r="A29" s="168"/>
      <c r="B29" s="20" t="s">
        <v>118</v>
      </c>
      <c r="C29" s="135">
        <v>8</v>
      </c>
      <c r="D29" s="12">
        <v>5</v>
      </c>
      <c r="E29" s="12">
        <f t="shared" ref="E29:E30" si="7">C29*D29</f>
        <v>40</v>
      </c>
      <c r="F29" s="13">
        <f>E29/$E$28</f>
        <v>0.33333333333333331</v>
      </c>
      <c r="G29" s="14"/>
    </row>
    <row r="30" spans="1:7" ht="15.75" x14ac:dyDescent="0.25">
      <c r="A30" s="168"/>
      <c r="B30" s="20" t="s">
        <v>119</v>
      </c>
      <c r="C30" s="135">
        <v>8</v>
      </c>
      <c r="D30" s="12">
        <v>5</v>
      </c>
      <c r="E30" s="12">
        <f t="shared" si="7"/>
        <v>40</v>
      </c>
      <c r="F30" s="13">
        <f>E30/$E$28</f>
        <v>0.33333333333333331</v>
      </c>
      <c r="G30" s="14"/>
    </row>
    <row r="31" spans="1:7" ht="30" x14ac:dyDescent="0.25">
      <c r="A31" s="168"/>
      <c r="B31" s="20" t="s">
        <v>123</v>
      </c>
      <c r="C31" s="135">
        <v>8</v>
      </c>
      <c r="D31" s="12">
        <v>5</v>
      </c>
      <c r="E31" s="12">
        <f t="shared" ref="E31" si="8">C31*D31</f>
        <v>40</v>
      </c>
      <c r="F31" s="13"/>
      <c r="G31" s="14"/>
    </row>
    <row r="32" spans="1:7" ht="15" customHeight="1" x14ac:dyDescent="0.25">
      <c r="A32" s="10"/>
      <c r="B32" s="11"/>
      <c r="C32" s="135"/>
      <c r="D32" s="12" t="s">
        <v>6</v>
      </c>
      <c r="E32" s="12"/>
      <c r="F32" s="13"/>
      <c r="G32" s="14"/>
    </row>
    <row r="33" spans="1:7" s="18" customFormat="1" ht="30" customHeight="1" x14ac:dyDescent="0.2">
      <c r="A33" s="167">
        <v>6</v>
      </c>
      <c r="B33" s="15" t="s">
        <v>124</v>
      </c>
      <c r="C33" s="67">
        <f>SUM(C34:C36)</f>
        <v>20</v>
      </c>
      <c r="D33" s="17"/>
      <c r="E33" s="16">
        <f>SUM(E34:E36)</f>
        <v>100</v>
      </c>
      <c r="F33" s="14"/>
      <c r="G33" s="14">
        <f>E33/E$92</f>
        <v>6.6666666666666666E-2</v>
      </c>
    </row>
    <row r="34" spans="1:7" ht="30" x14ac:dyDescent="0.25">
      <c r="A34" s="168"/>
      <c r="B34" s="20" t="s">
        <v>125</v>
      </c>
      <c r="C34" s="135">
        <v>8</v>
      </c>
      <c r="D34" s="12">
        <v>5</v>
      </c>
      <c r="E34" s="12">
        <f t="shared" ref="E34:E36" si="9">C34*D34</f>
        <v>40</v>
      </c>
      <c r="F34" s="13">
        <f>E34/$E$33</f>
        <v>0.4</v>
      </c>
      <c r="G34" s="14"/>
    </row>
    <row r="35" spans="1:7" ht="30" x14ac:dyDescent="0.25">
      <c r="A35" s="168"/>
      <c r="B35" s="20" t="s">
        <v>126</v>
      </c>
      <c r="C35" s="135">
        <v>6</v>
      </c>
      <c r="D35" s="12">
        <v>5</v>
      </c>
      <c r="E35" s="12">
        <f t="shared" si="9"/>
        <v>30</v>
      </c>
      <c r="F35" s="13">
        <f t="shared" ref="F35:F36" si="10">E35/$E$33</f>
        <v>0.3</v>
      </c>
      <c r="G35" s="14"/>
    </row>
    <row r="36" spans="1:7" ht="15.75" x14ac:dyDescent="0.25">
      <c r="A36" s="168"/>
      <c r="B36" s="20" t="s">
        <v>127</v>
      </c>
      <c r="C36" s="135">
        <v>6</v>
      </c>
      <c r="D36" s="12">
        <v>5</v>
      </c>
      <c r="E36" s="12">
        <f t="shared" si="9"/>
        <v>30</v>
      </c>
      <c r="F36" s="13">
        <f t="shared" si="10"/>
        <v>0.3</v>
      </c>
      <c r="G36" s="14"/>
    </row>
    <row r="37" spans="1:7" ht="15.75" x14ac:dyDescent="0.25">
      <c r="A37" s="10" t="s">
        <v>6</v>
      </c>
      <c r="B37" s="11"/>
      <c r="C37" s="135"/>
      <c r="D37" s="12" t="s">
        <v>6</v>
      </c>
      <c r="E37" s="12"/>
      <c r="F37" s="13"/>
      <c r="G37" s="14"/>
    </row>
    <row r="38" spans="1:7" s="18" customFormat="1" ht="30" customHeight="1" x14ac:dyDescent="0.2">
      <c r="A38" s="167">
        <v>7</v>
      </c>
      <c r="B38" s="15" t="s">
        <v>78</v>
      </c>
      <c r="C38" s="67">
        <f>SUM(C39:C42)</f>
        <v>20</v>
      </c>
      <c r="D38" s="17"/>
      <c r="E38" s="16">
        <f>SUM(E39:E42)</f>
        <v>100</v>
      </c>
      <c r="F38" s="14"/>
      <c r="G38" s="14">
        <f>E38/E$92</f>
        <v>6.6666666666666666E-2</v>
      </c>
    </row>
    <row r="39" spans="1:7" ht="15.75" x14ac:dyDescent="0.25">
      <c r="A39" s="168"/>
      <c r="B39" s="20" t="s">
        <v>79</v>
      </c>
      <c r="C39" s="135">
        <v>5</v>
      </c>
      <c r="D39" s="12">
        <v>5</v>
      </c>
      <c r="E39" s="12">
        <f t="shared" ref="E39:E40" si="11">C39*D39</f>
        <v>25</v>
      </c>
      <c r="F39" s="13">
        <f>E39/$E$38</f>
        <v>0.25</v>
      </c>
      <c r="G39" s="14"/>
    </row>
    <row r="40" spans="1:7" ht="15.75" x14ac:dyDescent="0.25">
      <c r="A40" s="168"/>
      <c r="B40" s="20" t="s">
        <v>120</v>
      </c>
      <c r="C40" s="135">
        <v>5</v>
      </c>
      <c r="D40" s="12">
        <v>5</v>
      </c>
      <c r="E40" s="12">
        <f t="shared" si="11"/>
        <v>25</v>
      </c>
      <c r="F40" s="13">
        <f>E40/$E$38</f>
        <v>0.25</v>
      </c>
      <c r="G40" s="14"/>
    </row>
    <row r="41" spans="1:7" ht="15.75" x14ac:dyDescent="0.25">
      <c r="A41" s="168"/>
      <c r="B41" s="20" t="s">
        <v>121</v>
      </c>
      <c r="C41" s="135">
        <v>5</v>
      </c>
      <c r="D41" s="12">
        <v>5</v>
      </c>
      <c r="E41" s="12">
        <f t="shared" ref="E41:E42" si="12">C41*D41</f>
        <v>25</v>
      </c>
      <c r="F41" s="13">
        <f>E41/$E$38</f>
        <v>0.25</v>
      </c>
      <c r="G41" s="14"/>
    </row>
    <row r="42" spans="1:7" ht="15.75" x14ac:dyDescent="0.25">
      <c r="A42" s="168"/>
      <c r="B42" s="20" t="s">
        <v>122</v>
      </c>
      <c r="C42" s="135">
        <v>5</v>
      </c>
      <c r="D42" s="12">
        <v>5</v>
      </c>
      <c r="E42" s="12">
        <f t="shared" si="12"/>
        <v>25</v>
      </c>
      <c r="F42" s="13">
        <f>E42/$E$38</f>
        <v>0.25</v>
      </c>
      <c r="G42" s="14"/>
    </row>
    <row r="43" spans="1:7" ht="15.75" x14ac:dyDescent="0.25">
      <c r="A43" s="10" t="s">
        <v>6</v>
      </c>
      <c r="B43" s="11"/>
      <c r="C43" s="135"/>
      <c r="D43" s="12" t="s">
        <v>6</v>
      </c>
      <c r="E43" s="12"/>
      <c r="F43" s="13"/>
      <c r="G43" s="14"/>
    </row>
    <row r="44" spans="1:7" s="18" customFormat="1" ht="30" customHeight="1" x14ac:dyDescent="0.2">
      <c r="A44" s="167">
        <v>8</v>
      </c>
      <c r="B44" s="15" t="s">
        <v>129</v>
      </c>
      <c r="C44" s="67">
        <f>SUM(C45:C46)</f>
        <v>10</v>
      </c>
      <c r="D44" s="17"/>
      <c r="E44" s="16">
        <f>SUM(E45:G46)</f>
        <v>50</v>
      </c>
      <c r="F44" s="14"/>
      <c r="G44" s="14"/>
    </row>
    <row r="45" spans="1:7" ht="30" x14ac:dyDescent="0.25">
      <c r="A45" s="168"/>
      <c r="B45" s="20" t="s">
        <v>130</v>
      </c>
      <c r="C45" s="135">
        <v>5</v>
      </c>
      <c r="D45" s="12">
        <v>5</v>
      </c>
      <c r="E45" s="12">
        <f t="shared" ref="E45:E46" si="13">C45*D45</f>
        <v>25</v>
      </c>
      <c r="F45" s="13"/>
      <c r="G45" s="14"/>
    </row>
    <row r="46" spans="1:7" ht="15.75" x14ac:dyDescent="0.25">
      <c r="A46" s="168"/>
      <c r="B46" s="20" t="s">
        <v>138</v>
      </c>
      <c r="C46" s="135">
        <v>5</v>
      </c>
      <c r="D46" s="12">
        <v>5</v>
      </c>
      <c r="E46" s="12">
        <f t="shared" si="13"/>
        <v>25</v>
      </c>
      <c r="F46" s="13"/>
      <c r="G46" s="14"/>
    </row>
    <row r="47" spans="1:7" ht="15.75" x14ac:dyDescent="0.25">
      <c r="A47" s="10" t="s">
        <v>6</v>
      </c>
      <c r="B47" s="11"/>
      <c r="C47" s="135"/>
      <c r="D47" s="12" t="s">
        <v>6</v>
      </c>
      <c r="E47" s="12"/>
      <c r="F47" s="13"/>
      <c r="G47" s="14"/>
    </row>
    <row r="48" spans="1:7" s="18" customFormat="1" ht="15" customHeight="1" x14ac:dyDescent="0.2">
      <c r="A48" s="167">
        <v>9</v>
      </c>
      <c r="B48" s="15" t="s">
        <v>26</v>
      </c>
      <c r="C48" s="67">
        <f>SUM(C49:C53)</f>
        <v>15</v>
      </c>
      <c r="D48" s="17"/>
      <c r="E48" s="16">
        <f>SUM(E49:E53)</f>
        <v>75</v>
      </c>
      <c r="F48" s="14"/>
      <c r="G48" s="14">
        <f>E48/E$92</f>
        <v>0.05</v>
      </c>
    </row>
    <row r="49" spans="1:7" ht="15" customHeight="1" x14ac:dyDescent="0.25">
      <c r="A49" s="168"/>
      <c r="B49" s="20" t="s">
        <v>87</v>
      </c>
      <c r="C49" s="135">
        <v>3</v>
      </c>
      <c r="D49" s="12">
        <v>5</v>
      </c>
      <c r="E49" s="12">
        <f t="shared" ref="E49:E53" si="14">C49*D49</f>
        <v>15</v>
      </c>
      <c r="F49" s="13">
        <f>E49/$E$48</f>
        <v>0.2</v>
      </c>
      <c r="G49" s="14"/>
    </row>
    <row r="50" spans="1:7" ht="15" customHeight="1" x14ac:dyDescent="0.25">
      <c r="A50" s="168"/>
      <c r="B50" s="20" t="s">
        <v>27</v>
      </c>
      <c r="C50" s="135">
        <v>3</v>
      </c>
      <c r="D50" s="12">
        <v>5</v>
      </c>
      <c r="E50" s="12">
        <f t="shared" si="14"/>
        <v>15</v>
      </c>
      <c r="F50" s="13">
        <f t="shared" ref="F50:F53" si="15">E50/$E$48</f>
        <v>0.2</v>
      </c>
      <c r="G50" s="14"/>
    </row>
    <row r="51" spans="1:7" ht="15" customHeight="1" x14ac:dyDescent="0.25">
      <c r="A51" s="168"/>
      <c r="B51" s="20" t="s">
        <v>28</v>
      </c>
      <c r="C51" s="135">
        <v>3</v>
      </c>
      <c r="D51" s="12">
        <v>5</v>
      </c>
      <c r="E51" s="12">
        <f t="shared" si="14"/>
        <v>15</v>
      </c>
      <c r="F51" s="13">
        <f t="shared" si="15"/>
        <v>0.2</v>
      </c>
      <c r="G51" s="14"/>
    </row>
    <row r="52" spans="1:7" ht="15.75" x14ac:dyDescent="0.25">
      <c r="A52" s="168"/>
      <c r="B52" s="20" t="s">
        <v>131</v>
      </c>
      <c r="C52" s="135">
        <v>3</v>
      </c>
      <c r="D52" s="12">
        <v>5</v>
      </c>
      <c r="E52" s="12">
        <f t="shared" si="14"/>
        <v>15</v>
      </c>
      <c r="F52" s="13">
        <f t="shared" si="15"/>
        <v>0.2</v>
      </c>
      <c r="G52" s="14"/>
    </row>
    <row r="53" spans="1:7" ht="30" customHeight="1" x14ac:dyDescent="0.25">
      <c r="A53" s="169"/>
      <c r="B53" s="20" t="s">
        <v>132</v>
      </c>
      <c r="C53" s="135">
        <v>3</v>
      </c>
      <c r="D53" s="12">
        <v>5</v>
      </c>
      <c r="E53" s="12">
        <f t="shared" si="14"/>
        <v>15</v>
      </c>
      <c r="F53" s="13">
        <f t="shared" si="15"/>
        <v>0.2</v>
      </c>
      <c r="G53" s="14"/>
    </row>
    <row r="54" spans="1:7" ht="15" customHeight="1" x14ac:dyDescent="0.25">
      <c r="A54" s="10" t="s">
        <v>6</v>
      </c>
      <c r="B54" s="11" t="s">
        <v>6</v>
      </c>
      <c r="C54" s="135"/>
      <c r="D54" s="12" t="s">
        <v>6</v>
      </c>
      <c r="E54" s="12"/>
      <c r="F54" s="13"/>
      <c r="G54" s="14"/>
    </row>
    <row r="55" spans="1:7" s="18" customFormat="1" ht="15.75" x14ac:dyDescent="0.2">
      <c r="A55" s="167">
        <v>10</v>
      </c>
      <c r="B55" s="22" t="s">
        <v>29</v>
      </c>
      <c r="C55" s="67">
        <f>SUM(C56:C58)</f>
        <v>18</v>
      </c>
      <c r="D55" s="17"/>
      <c r="E55" s="16">
        <f>SUM(E56:E58)</f>
        <v>90</v>
      </c>
      <c r="F55" s="14"/>
      <c r="G55" s="14">
        <f>E55/E$92</f>
        <v>0.06</v>
      </c>
    </row>
    <row r="56" spans="1:7" ht="30" x14ac:dyDescent="0.25">
      <c r="A56" s="168"/>
      <c r="B56" s="20" t="s">
        <v>134</v>
      </c>
      <c r="C56" s="135">
        <v>6</v>
      </c>
      <c r="D56" s="12">
        <v>5</v>
      </c>
      <c r="E56" s="12">
        <f t="shared" ref="E56:E58" si="16">C56*D56</f>
        <v>30</v>
      </c>
      <c r="F56" s="13">
        <f>E56/$E$55</f>
        <v>0.33333333333333331</v>
      </c>
      <c r="G56" s="14"/>
    </row>
    <row r="57" spans="1:7" ht="30" x14ac:dyDescent="0.25">
      <c r="A57" s="168"/>
      <c r="B57" s="20" t="s">
        <v>133</v>
      </c>
      <c r="C57" s="135">
        <v>6</v>
      </c>
      <c r="D57" s="12">
        <v>5</v>
      </c>
      <c r="E57" s="12">
        <f t="shared" si="16"/>
        <v>30</v>
      </c>
      <c r="F57" s="13">
        <f t="shared" ref="F57:F58" si="17">E57/$E$55</f>
        <v>0.33333333333333331</v>
      </c>
      <c r="G57" s="14"/>
    </row>
    <row r="58" spans="1:7" ht="15.75" x14ac:dyDescent="0.25">
      <c r="A58" s="169"/>
      <c r="B58" s="20" t="s">
        <v>32</v>
      </c>
      <c r="C58" s="135">
        <v>6</v>
      </c>
      <c r="D58" s="12">
        <v>5</v>
      </c>
      <c r="E58" s="12">
        <f t="shared" si="16"/>
        <v>30</v>
      </c>
      <c r="F58" s="13">
        <f t="shared" si="17"/>
        <v>0.33333333333333331</v>
      </c>
      <c r="G58" s="14"/>
    </row>
    <row r="59" spans="1:7" ht="15.75" x14ac:dyDescent="0.25">
      <c r="A59" s="23"/>
      <c r="B59" s="20"/>
      <c r="C59" s="135"/>
      <c r="D59" s="12"/>
      <c r="E59" s="12"/>
      <c r="F59" s="13"/>
      <c r="G59" s="14"/>
    </row>
    <row r="60" spans="1:7" s="18" customFormat="1" ht="15.75" x14ac:dyDescent="0.2">
      <c r="A60" s="167">
        <v>11</v>
      </c>
      <c r="B60" s="15" t="s">
        <v>33</v>
      </c>
      <c r="C60" s="67">
        <f>SUM(C61:C65)</f>
        <v>10</v>
      </c>
      <c r="D60" s="17"/>
      <c r="E60" s="16">
        <f>SUM(E61:E65)</f>
        <v>50</v>
      </c>
      <c r="F60" s="13"/>
      <c r="G60" s="14">
        <f>E60/E$92</f>
        <v>3.3333333333333333E-2</v>
      </c>
    </row>
    <row r="61" spans="1:7" s="18" customFormat="1" ht="15.75" x14ac:dyDescent="0.2">
      <c r="A61" s="168"/>
      <c r="B61" s="20" t="s">
        <v>34</v>
      </c>
      <c r="C61" s="135">
        <v>1</v>
      </c>
      <c r="D61" s="12">
        <v>5</v>
      </c>
      <c r="E61" s="12">
        <f t="shared" ref="E61:E65" si="18">C61*D61</f>
        <v>5</v>
      </c>
      <c r="F61" s="13">
        <f>E61/$E$60</f>
        <v>0.1</v>
      </c>
      <c r="G61" s="13"/>
    </row>
    <row r="62" spans="1:7" ht="45" x14ac:dyDescent="0.25">
      <c r="A62" s="168"/>
      <c r="B62" s="24" t="s">
        <v>103</v>
      </c>
      <c r="C62" s="135"/>
      <c r="D62" s="12"/>
      <c r="E62" s="12"/>
      <c r="F62" s="13"/>
      <c r="G62" s="14"/>
    </row>
    <row r="63" spans="1:7" ht="15.75" x14ac:dyDescent="0.25">
      <c r="A63" s="168"/>
      <c r="B63" s="20" t="s">
        <v>96</v>
      </c>
      <c r="C63" s="135">
        <v>3</v>
      </c>
      <c r="D63" s="12">
        <v>5</v>
      </c>
      <c r="E63" s="12">
        <f t="shared" si="18"/>
        <v>15</v>
      </c>
      <c r="F63" s="13">
        <f>E63/$E$60</f>
        <v>0.3</v>
      </c>
      <c r="G63" s="14"/>
    </row>
    <row r="64" spans="1:7" ht="30" x14ac:dyDescent="0.25">
      <c r="A64" s="168"/>
      <c r="B64" s="20" t="s">
        <v>102</v>
      </c>
      <c r="C64" s="135">
        <v>3</v>
      </c>
      <c r="D64" s="12">
        <v>5</v>
      </c>
      <c r="E64" s="12">
        <f t="shared" si="18"/>
        <v>15</v>
      </c>
      <c r="F64" s="13">
        <f>E64/$E$60</f>
        <v>0.3</v>
      </c>
      <c r="G64" s="14"/>
    </row>
    <row r="65" spans="1:7" ht="15.75" x14ac:dyDescent="0.25">
      <c r="A65" s="169"/>
      <c r="B65" s="20" t="s">
        <v>83</v>
      </c>
      <c r="C65" s="135">
        <v>3</v>
      </c>
      <c r="D65" s="12">
        <v>5</v>
      </c>
      <c r="E65" s="12">
        <f t="shared" si="18"/>
        <v>15</v>
      </c>
      <c r="F65" s="13">
        <f>E65/$E$60</f>
        <v>0.3</v>
      </c>
      <c r="G65" s="14"/>
    </row>
    <row r="66" spans="1:7" ht="15.75" x14ac:dyDescent="0.25">
      <c r="A66" s="25"/>
      <c r="B66" s="20"/>
      <c r="C66" s="135"/>
      <c r="D66" s="12"/>
      <c r="E66" s="12"/>
      <c r="F66" s="13"/>
      <c r="G66" s="14"/>
    </row>
    <row r="67" spans="1:7" ht="15.75" x14ac:dyDescent="0.25">
      <c r="A67" s="171">
        <v>12</v>
      </c>
      <c r="B67" s="26" t="s">
        <v>35</v>
      </c>
      <c r="C67" s="65">
        <f>SUM(C68:C69)</f>
        <v>5</v>
      </c>
      <c r="D67" s="17"/>
      <c r="E67" s="27">
        <f>SUM(E68:E69)</f>
        <v>25</v>
      </c>
      <c r="F67" s="14"/>
      <c r="G67" s="14">
        <f>E67/E$92</f>
        <v>1.6666666666666666E-2</v>
      </c>
    </row>
    <row r="68" spans="1:7" ht="30" x14ac:dyDescent="0.25">
      <c r="A68" s="171"/>
      <c r="B68" s="24" t="s">
        <v>136</v>
      </c>
      <c r="C68" s="135">
        <v>3</v>
      </c>
      <c r="D68" s="12">
        <v>5</v>
      </c>
      <c r="E68" s="12">
        <f t="shared" ref="E68" si="19">C68*D68</f>
        <v>15</v>
      </c>
      <c r="F68" s="13">
        <f>E68/$E$67</f>
        <v>0.6</v>
      </c>
      <c r="G68" s="14"/>
    </row>
    <row r="69" spans="1:7" ht="15.75" x14ac:dyDescent="0.25">
      <c r="A69" s="171"/>
      <c r="B69" s="24" t="s">
        <v>137</v>
      </c>
      <c r="C69" s="135">
        <v>2</v>
      </c>
      <c r="D69" s="12">
        <v>5</v>
      </c>
      <c r="E69" s="12">
        <f t="shared" ref="E69" si="20">C69*D69</f>
        <v>10</v>
      </c>
      <c r="F69" s="13"/>
      <c r="G69" s="14"/>
    </row>
    <row r="70" spans="1:7" ht="15.75" x14ac:dyDescent="0.25">
      <c r="A70" s="28"/>
      <c r="B70" s="20"/>
      <c r="C70" s="135"/>
      <c r="D70" s="12"/>
      <c r="E70" s="12"/>
      <c r="F70" s="13"/>
      <c r="G70" s="14"/>
    </row>
    <row r="71" spans="1:7" s="18" customFormat="1" ht="15.75" x14ac:dyDescent="0.2">
      <c r="A71" s="167">
        <v>13</v>
      </c>
      <c r="B71" s="22" t="s">
        <v>36</v>
      </c>
      <c r="C71" s="67">
        <f>SUM(C72:C73)</f>
        <v>10</v>
      </c>
      <c r="D71" s="17"/>
      <c r="E71" s="16">
        <f>SUM(E72:E73)</f>
        <v>50</v>
      </c>
      <c r="F71" s="14"/>
      <c r="G71" s="14">
        <f>E71/E$92</f>
        <v>3.3333333333333333E-2</v>
      </c>
    </row>
    <row r="72" spans="1:7" ht="30" x14ac:dyDescent="0.25">
      <c r="A72" s="168"/>
      <c r="B72" s="20" t="s">
        <v>37</v>
      </c>
      <c r="C72" s="135">
        <v>5</v>
      </c>
      <c r="D72" s="12">
        <v>5</v>
      </c>
      <c r="E72" s="12">
        <f t="shared" ref="E72:E73" si="21">C72*D72</f>
        <v>25</v>
      </c>
      <c r="F72" s="13">
        <f>E72/$E$71</f>
        <v>0.5</v>
      </c>
      <c r="G72" s="14"/>
    </row>
    <row r="73" spans="1:7" ht="30" x14ac:dyDescent="0.25">
      <c r="A73" s="169"/>
      <c r="B73" s="20" t="s">
        <v>135</v>
      </c>
      <c r="C73" s="135">
        <v>5</v>
      </c>
      <c r="D73" s="12">
        <v>5</v>
      </c>
      <c r="E73" s="12">
        <f t="shared" si="21"/>
        <v>25</v>
      </c>
      <c r="F73" s="13">
        <f>E73/$E$71</f>
        <v>0.5</v>
      </c>
      <c r="G73" s="14"/>
    </row>
    <row r="74" spans="1:7" ht="15.75" x14ac:dyDescent="0.25">
      <c r="A74" s="23"/>
      <c r="B74" s="20"/>
      <c r="C74" s="135"/>
      <c r="D74" s="12"/>
      <c r="E74" s="12"/>
      <c r="F74" s="13"/>
      <c r="G74" s="14"/>
    </row>
    <row r="75" spans="1:7" s="18" customFormat="1" ht="15.75" x14ac:dyDescent="0.2">
      <c r="A75" s="167">
        <v>14</v>
      </c>
      <c r="B75" s="15" t="s">
        <v>39</v>
      </c>
      <c r="C75" s="67">
        <f>SUM(C76)</f>
        <v>10</v>
      </c>
      <c r="D75" s="17"/>
      <c r="E75" s="16">
        <f>SUM(E76)</f>
        <v>50</v>
      </c>
      <c r="F75" s="14"/>
      <c r="G75" s="14">
        <f>E75/E$92</f>
        <v>3.3333333333333333E-2</v>
      </c>
    </row>
    <row r="76" spans="1:7" ht="15.75" x14ac:dyDescent="0.25">
      <c r="A76" s="169"/>
      <c r="B76" s="20" t="s">
        <v>145</v>
      </c>
      <c r="C76" s="135">
        <v>10</v>
      </c>
      <c r="D76" s="12">
        <v>5</v>
      </c>
      <c r="E76" s="12">
        <f t="shared" ref="E76" si="22">C76*D76</f>
        <v>50</v>
      </c>
      <c r="F76" s="13">
        <f>E76/$E$75</f>
        <v>1</v>
      </c>
      <c r="G76" s="14"/>
    </row>
    <row r="77" spans="1:7" ht="15.75" x14ac:dyDescent="0.25">
      <c r="A77" s="10" t="s">
        <v>6</v>
      </c>
      <c r="B77" s="20" t="s">
        <v>6</v>
      </c>
      <c r="C77" s="135"/>
      <c r="D77" s="12" t="s">
        <v>6</v>
      </c>
      <c r="E77" s="12"/>
      <c r="F77" s="13"/>
      <c r="G77" s="14"/>
    </row>
    <row r="78" spans="1:7" s="18" customFormat="1" ht="15.75" x14ac:dyDescent="0.2">
      <c r="A78" s="167">
        <v>15</v>
      </c>
      <c r="B78" s="22" t="s">
        <v>97</v>
      </c>
      <c r="C78" s="67">
        <f>SUM(C80:C90)</f>
        <v>78</v>
      </c>
      <c r="D78" s="16"/>
      <c r="E78" s="16">
        <f>SUM(E80:E89)</f>
        <v>390</v>
      </c>
      <c r="F78" s="14"/>
      <c r="G78" s="14">
        <f>E78/E$92</f>
        <v>0.26</v>
      </c>
    </row>
    <row r="79" spans="1:7" ht="15.75" x14ac:dyDescent="0.25">
      <c r="A79" s="168"/>
      <c r="B79" s="20"/>
      <c r="C79" s="135"/>
      <c r="D79" s="12"/>
      <c r="E79" s="12"/>
      <c r="F79" s="13"/>
      <c r="G79" s="14"/>
    </row>
    <row r="80" spans="1:7" ht="15.75" x14ac:dyDescent="0.25">
      <c r="A80" s="168"/>
      <c r="B80" s="20" t="s">
        <v>143</v>
      </c>
      <c r="C80" s="135">
        <v>10</v>
      </c>
      <c r="D80" s="12">
        <v>5</v>
      </c>
      <c r="E80" s="12">
        <f t="shared" ref="E80:E89" si="23">C80*D80</f>
        <v>50</v>
      </c>
      <c r="F80" s="13">
        <f>E80/$E$78</f>
        <v>0.12820512820512819</v>
      </c>
      <c r="G80" s="14"/>
    </row>
    <row r="81" spans="1:7" ht="15.75" x14ac:dyDescent="0.25">
      <c r="A81" s="168"/>
      <c r="B81" s="20" t="s">
        <v>41</v>
      </c>
      <c r="C81" s="135">
        <v>8</v>
      </c>
      <c r="D81" s="12">
        <v>5</v>
      </c>
      <c r="E81" s="12">
        <f t="shared" si="23"/>
        <v>40</v>
      </c>
      <c r="F81" s="13">
        <f>E81/$E$78</f>
        <v>0.10256410256410256</v>
      </c>
      <c r="G81" s="14"/>
    </row>
    <row r="82" spans="1:7" ht="30" x14ac:dyDescent="0.25">
      <c r="A82" s="168"/>
      <c r="B82" s="20" t="s">
        <v>42</v>
      </c>
      <c r="C82" s="135">
        <v>5</v>
      </c>
      <c r="D82" s="12">
        <v>5</v>
      </c>
      <c r="E82" s="12">
        <f t="shared" si="23"/>
        <v>25</v>
      </c>
      <c r="F82" s="13"/>
      <c r="G82" s="14"/>
    </row>
    <row r="83" spans="1:7" ht="45" x14ac:dyDescent="0.25">
      <c r="A83" s="168"/>
      <c r="B83" s="20" t="s">
        <v>43</v>
      </c>
      <c r="C83" s="135">
        <v>8</v>
      </c>
      <c r="D83" s="12">
        <v>5</v>
      </c>
      <c r="E83" s="12">
        <f t="shared" si="23"/>
        <v>40</v>
      </c>
      <c r="F83" s="13">
        <f>E83/$E$78</f>
        <v>0.10256410256410256</v>
      </c>
      <c r="G83" s="14"/>
    </row>
    <row r="84" spans="1:7" ht="30" x14ac:dyDescent="0.25">
      <c r="A84" s="168"/>
      <c r="B84" s="20" t="s">
        <v>89</v>
      </c>
      <c r="C84" s="135">
        <v>10</v>
      </c>
      <c r="D84" s="12">
        <v>5</v>
      </c>
      <c r="E84" s="12">
        <f t="shared" si="23"/>
        <v>50</v>
      </c>
      <c r="F84" s="13">
        <f>E84/$E$78</f>
        <v>0.12820512820512819</v>
      </c>
      <c r="G84" s="14"/>
    </row>
    <row r="85" spans="1:7" ht="15.75" x14ac:dyDescent="0.25">
      <c r="A85" s="168"/>
      <c r="B85" s="20" t="s">
        <v>140</v>
      </c>
      <c r="C85" s="135">
        <v>8</v>
      </c>
      <c r="D85" s="12">
        <v>5</v>
      </c>
      <c r="E85" s="12">
        <f t="shared" ref="E85" si="24">C85*D85</f>
        <v>40</v>
      </c>
      <c r="F85" s="13"/>
      <c r="G85" s="14"/>
    </row>
    <row r="86" spans="1:7" ht="15.75" x14ac:dyDescent="0.25">
      <c r="A86" s="168"/>
      <c r="B86" s="20" t="s">
        <v>141</v>
      </c>
      <c r="C86" s="135">
        <v>8</v>
      </c>
      <c r="D86" s="12">
        <v>5</v>
      </c>
      <c r="E86" s="12">
        <f t="shared" si="23"/>
        <v>40</v>
      </c>
      <c r="F86" s="13">
        <f>E86/$E$78</f>
        <v>0.10256410256410256</v>
      </c>
      <c r="G86" s="14"/>
    </row>
    <row r="87" spans="1:7" ht="30" x14ac:dyDescent="0.25">
      <c r="A87" s="168"/>
      <c r="B87" s="20" t="s">
        <v>142</v>
      </c>
      <c r="C87" s="135">
        <v>8</v>
      </c>
      <c r="D87" s="12">
        <v>5</v>
      </c>
      <c r="E87" s="12">
        <f t="shared" si="23"/>
        <v>40</v>
      </c>
      <c r="F87" s="13">
        <f>E87/$E$78</f>
        <v>0.10256410256410256</v>
      </c>
      <c r="G87" s="14"/>
    </row>
    <row r="88" spans="1:7" ht="31.5" x14ac:dyDescent="0.25">
      <c r="A88" s="168"/>
      <c r="B88" s="140" t="s">
        <v>144</v>
      </c>
      <c r="C88" s="135">
        <v>8</v>
      </c>
      <c r="D88" s="12">
        <v>5</v>
      </c>
      <c r="E88" s="12">
        <f t="shared" si="23"/>
        <v>40</v>
      </c>
      <c r="F88" s="13">
        <f>E88/$E$78</f>
        <v>0.10256410256410256</v>
      </c>
      <c r="G88" s="14"/>
    </row>
    <row r="89" spans="1:7" ht="47.25" x14ac:dyDescent="0.25">
      <c r="A89" s="168"/>
      <c r="B89" s="140" t="s">
        <v>139</v>
      </c>
      <c r="C89" s="135">
        <v>5</v>
      </c>
      <c r="D89" s="12">
        <v>5</v>
      </c>
      <c r="E89" s="12">
        <f t="shared" si="23"/>
        <v>25</v>
      </c>
      <c r="F89" s="13"/>
      <c r="G89" s="14"/>
    </row>
    <row r="90" spans="1:7" x14ac:dyDescent="0.25">
      <c r="A90" s="23"/>
      <c r="B90" s="20"/>
      <c r="C90" s="12"/>
      <c r="D90" s="12"/>
      <c r="E90" s="12"/>
      <c r="F90" s="13"/>
      <c r="G90" s="14"/>
    </row>
    <row r="91" spans="1:7" x14ac:dyDescent="0.25">
      <c r="A91" s="29"/>
      <c r="B91" s="20"/>
      <c r="C91" s="12"/>
      <c r="D91" s="12"/>
      <c r="E91" s="12"/>
      <c r="F91" s="13"/>
      <c r="G91" s="14"/>
    </row>
    <row r="92" spans="1:7" x14ac:dyDescent="0.25">
      <c r="A92" s="29"/>
      <c r="B92" s="22" t="s">
        <v>56</v>
      </c>
      <c r="C92" s="27">
        <f>SUM(C6:C91)/2</f>
        <v>300</v>
      </c>
      <c r="D92" s="69" t="s">
        <v>6</v>
      </c>
      <c r="E92" s="16">
        <f>E6+E13+E18+E23+E28+E33+E38+E44+E48+E55+E60+E71+E75+E78+E67</f>
        <v>1500</v>
      </c>
      <c r="F92" s="13"/>
      <c r="G92" s="14"/>
    </row>
    <row r="93" spans="1:7" ht="15.75" thickBot="1" x14ac:dyDescent="0.3">
      <c r="A93" s="30"/>
      <c r="B93" s="31"/>
      <c r="C93" s="32"/>
      <c r="D93" s="33"/>
      <c r="E93" s="34"/>
      <c r="F93" s="35"/>
      <c r="G93" s="36"/>
    </row>
    <row r="94" spans="1:7" x14ac:dyDescent="0.25">
      <c r="A94" s="37"/>
      <c r="B94" s="38" t="s">
        <v>74</v>
      </c>
      <c r="C94" s="39"/>
      <c r="D94" s="33"/>
      <c r="E94" s="34"/>
      <c r="F94" s="35"/>
      <c r="G94" s="36"/>
    </row>
    <row r="95" spans="1:7" x14ac:dyDescent="0.25">
      <c r="A95" s="34"/>
      <c r="B95" s="40" t="s">
        <v>44</v>
      </c>
      <c r="C95" s="41">
        <f>ROUNDUP(C96*C98,0)</f>
        <v>1050</v>
      </c>
      <c r="D95" s="33"/>
      <c r="E95" s="34"/>
      <c r="F95" s="35"/>
      <c r="G95" s="36"/>
    </row>
    <row r="96" spans="1:7" x14ac:dyDescent="0.25">
      <c r="A96" s="33"/>
      <c r="B96" s="42" t="s">
        <v>45</v>
      </c>
      <c r="C96" s="43">
        <f>E92</f>
        <v>1500</v>
      </c>
      <c r="D96" s="33"/>
      <c r="E96" s="34"/>
      <c r="F96" s="35"/>
      <c r="G96" s="36"/>
    </row>
    <row r="97" spans="1:7" hidden="1" x14ac:dyDescent="0.25">
      <c r="A97" s="33"/>
      <c r="B97" s="44"/>
      <c r="C97" s="45"/>
      <c r="D97" s="33"/>
      <c r="E97" s="34"/>
      <c r="F97" s="35"/>
      <c r="G97" s="36"/>
    </row>
    <row r="98" spans="1:7" ht="15.75" thickBot="1" x14ac:dyDescent="0.3">
      <c r="A98" s="33"/>
      <c r="B98" s="46" t="s">
        <v>46</v>
      </c>
      <c r="C98" s="47">
        <v>0.7</v>
      </c>
      <c r="D98" s="33"/>
      <c r="E98" s="34"/>
      <c r="F98" s="35"/>
      <c r="G98" s="36"/>
    </row>
    <row r="99" spans="1:7" ht="15.75" thickBot="1" x14ac:dyDescent="0.3">
      <c r="A99" s="33"/>
      <c r="B99" s="31"/>
      <c r="C99" s="48"/>
      <c r="D99" s="33"/>
      <c r="E99" s="34"/>
      <c r="F99" s="35"/>
      <c r="G99" s="36"/>
    </row>
    <row r="100" spans="1:7" x14ac:dyDescent="0.25">
      <c r="A100" s="33"/>
      <c r="B100" s="49" t="s">
        <v>47</v>
      </c>
      <c r="C100" s="50"/>
      <c r="D100" s="33"/>
      <c r="E100" s="34"/>
      <c r="F100" s="35"/>
      <c r="G100" s="36"/>
    </row>
    <row r="101" spans="1:7" x14ac:dyDescent="0.25">
      <c r="A101" s="33"/>
      <c r="B101" s="51" t="s">
        <v>48</v>
      </c>
      <c r="C101" s="52"/>
      <c r="D101" s="33"/>
      <c r="E101" s="34"/>
      <c r="F101" s="35"/>
      <c r="G101" s="36"/>
    </row>
    <row r="102" spans="1:7" x14ac:dyDescent="0.25">
      <c r="A102" s="33"/>
      <c r="B102" s="53" t="s">
        <v>49</v>
      </c>
      <c r="C102" s="54"/>
      <c r="D102" s="33"/>
      <c r="E102" s="34"/>
      <c r="F102" s="35"/>
      <c r="G102" s="36"/>
    </row>
    <row r="103" spans="1:7" x14ac:dyDescent="0.25">
      <c r="A103" s="33"/>
      <c r="B103" s="55" t="s">
        <v>50</v>
      </c>
      <c r="C103" s="56"/>
      <c r="D103" s="33"/>
      <c r="E103" s="34"/>
      <c r="F103" s="35"/>
      <c r="G103" s="36"/>
    </row>
    <row r="104" spans="1:7" ht="15.75" thickBot="1" x14ac:dyDescent="0.3">
      <c r="A104" s="33"/>
      <c r="B104" s="57" t="s">
        <v>51</v>
      </c>
      <c r="C104" s="58"/>
      <c r="D104" s="33"/>
      <c r="E104" s="34"/>
      <c r="F104" s="35"/>
      <c r="G104" s="36"/>
    </row>
    <row r="105" spans="1:7" x14ac:dyDescent="0.25">
      <c r="A105" s="33"/>
      <c r="B105" s="33"/>
      <c r="C105" s="33"/>
      <c r="D105" s="33"/>
      <c r="E105" s="33"/>
      <c r="F105" s="33"/>
      <c r="G105" s="33"/>
    </row>
  </sheetData>
  <mergeCells count="17">
    <mergeCell ref="A23:A26"/>
    <mergeCell ref="A1:G1"/>
    <mergeCell ref="A67:A69"/>
    <mergeCell ref="A71:A73"/>
    <mergeCell ref="A75:A76"/>
    <mergeCell ref="A28:A31"/>
    <mergeCell ref="A2:G2"/>
    <mergeCell ref="A6:A11"/>
    <mergeCell ref="A13:A16"/>
    <mergeCell ref="A18:A21"/>
    <mergeCell ref="A78:A89"/>
    <mergeCell ref="A33:A36"/>
    <mergeCell ref="A38:A42"/>
    <mergeCell ref="A44:A46"/>
    <mergeCell ref="A48:A53"/>
    <mergeCell ref="A55:A58"/>
    <mergeCell ref="A60:A65"/>
  </mergeCells>
  <conditionalFormatting sqref="E92">
    <cfRule type="cellIs" dxfId="2" priority="1" stopIfTrue="1" operator="greaterThanOrEqual">
      <formula>Acceptable_Compliance_Score</formula>
    </cfRule>
    <cfRule type="cellIs" dxfId="1" priority="2" stopIfTrue="1" operator="lessThan">
      <formula>$C$94</formula>
    </cfRule>
    <cfRule type="cellIs" dxfId="0" priority="3" stopIfTrue="1" operator="between">
      <formula>$C$95</formula>
      <formula>$C$94</formula>
    </cfRule>
  </conditionalFormatting>
  <pageMargins left="0.25" right="0.25" top="0.75" bottom="0.75" header="0.3" footer="0.3"/>
  <pageSetup scale="72" fitToHeight="0" orientation="portrait" r:id="rId1"/>
  <rowBreaks count="2" manualBreakCount="2">
    <brk id="43" max="6" man="1"/>
    <brk id="77"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2"/>
  <sheetViews>
    <sheetView view="pageBreakPreview" zoomScale="90" zoomScaleNormal="100" zoomScaleSheetLayoutView="90" workbookViewId="0">
      <selection sqref="A1:E1"/>
    </sheetView>
  </sheetViews>
  <sheetFormatPr defaultColWidth="9.140625" defaultRowHeight="15" x14ac:dyDescent="0.25"/>
  <cols>
    <col min="1" max="1" width="18.5703125" style="9" customWidth="1"/>
    <col min="2" max="2" width="99.7109375" style="59" customWidth="1"/>
    <col min="3" max="3" width="13" style="60" customWidth="1"/>
    <col min="4" max="4" width="13.28515625" style="62" customWidth="1"/>
    <col min="5" max="5" width="15.42578125" style="93" customWidth="1"/>
    <col min="6" max="246" width="9.140625" style="9"/>
    <col min="247" max="248" width="44" style="9" customWidth="1"/>
    <col min="249" max="249" width="37.5703125" style="9" customWidth="1"/>
    <col min="250" max="16384" width="9.140625" style="9"/>
  </cols>
  <sheetData>
    <row r="1" spans="1:23" s="130" customFormat="1" ht="33" customHeight="1" x14ac:dyDescent="0.25">
      <c r="A1" s="158" t="s">
        <v>148</v>
      </c>
      <c r="B1" s="158"/>
      <c r="C1" s="158"/>
      <c r="D1" s="158"/>
      <c r="E1" s="158"/>
      <c r="F1" s="127"/>
      <c r="G1" s="127"/>
      <c r="H1" s="128"/>
      <c r="I1" s="128"/>
      <c r="J1" s="128"/>
      <c r="K1" s="128"/>
      <c r="L1" s="128"/>
      <c r="M1" s="128"/>
      <c r="N1" s="128"/>
      <c r="O1" s="128"/>
      <c r="P1" s="128"/>
      <c r="Q1" s="128"/>
      <c r="R1" s="128"/>
      <c r="S1" s="128"/>
      <c r="T1" s="128"/>
      <c r="U1" s="129"/>
      <c r="V1" s="129"/>
      <c r="W1" s="129"/>
    </row>
    <row r="2" spans="1:23" s="130" customFormat="1" ht="15.75" x14ac:dyDescent="0.25">
      <c r="A2" s="176" t="s">
        <v>95</v>
      </c>
      <c r="B2" s="176"/>
      <c r="C2" s="176"/>
      <c r="D2" s="176"/>
      <c r="E2" s="176"/>
      <c r="F2" s="131"/>
      <c r="G2" s="131"/>
      <c r="H2" s="131"/>
      <c r="I2" s="131"/>
      <c r="J2" s="129"/>
      <c r="K2" s="129"/>
      <c r="L2" s="129"/>
      <c r="M2" s="129"/>
      <c r="N2" s="129"/>
      <c r="O2" s="129"/>
      <c r="P2" s="129"/>
      <c r="Q2" s="129"/>
      <c r="R2" s="129"/>
      <c r="S2" s="129"/>
      <c r="T2" s="129"/>
    </row>
    <row r="3" spans="1:23" s="130" customFormat="1" ht="15.75" x14ac:dyDescent="0.25">
      <c r="A3" s="176" t="s">
        <v>90</v>
      </c>
      <c r="B3" s="176"/>
      <c r="C3" s="176"/>
      <c r="D3" s="176"/>
      <c r="E3" s="176"/>
      <c r="F3" s="131"/>
      <c r="G3" s="131"/>
      <c r="H3" s="131"/>
      <c r="I3" s="131"/>
      <c r="J3" s="129"/>
      <c r="K3" s="129"/>
      <c r="L3" s="129"/>
      <c r="M3" s="129"/>
      <c r="N3" s="129"/>
      <c r="O3" s="129"/>
      <c r="P3" s="129"/>
      <c r="Q3" s="129"/>
      <c r="R3" s="129"/>
      <c r="S3" s="129"/>
      <c r="T3" s="129"/>
    </row>
    <row r="4" spans="1:23" s="3" customFormat="1" ht="12" customHeight="1" x14ac:dyDescent="0.25">
      <c r="A4" s="183" t="s">
        <v>146</v>
      </c>
      <c r="B4" s="183"/>
      <c r="C4" s="183"/>
      <c r="D4" s="183"/>
      <c r="E4" s="183"/>
      <c r="F4" s="71"/>
      <c r="G4" s="71"/>
      <c r="H4" s="70"/>
      <c r="I4" s="70"/>
      <c r="J4" s="2"/>
      <c r="K4" s="2"/>
      <c r="L4" s="2"/>
      <c r="M4" s="2"/>
      <c r="N4" s="2"/>
      <c r="O4" s="2"/>
      <c r="P4" s="2"/>
      <c r="Q4" s="2"/>
      <c r="R4" s="2"/>
      <c r="S4" s="2"/>
      <c r="T4" s="2"/>
    </row>
    <row r="5" spans="1:23" s="123" customFormat="1" ht="30" customHeight="1" x14ac:dyDescent="0.25">
      <c r="A5" s="117" t="s">
        <v>94</v>
      </c>
      <c r="B5" s="118"/>
      <c r="C5" s="118"/>
      <c r="D5" s="118"/>
      <c r="E5" s="119"/>
      <c r="F5" s="120"/>
      <c r="G5" s="120"/>
      <c r="H5" s="121"/>
      <c r="I5" s="121"/>
      <c r="J5" s="122"/>
      <c r="K5" s="122"/>
      <c r="L5" s="122"/>
      <c r="M5" s="122"/>
      <c r="N5" s="122"/>
      <c r="O5" s="122"/>
      <c r="P5" s="122"/>
      <c r="Q5" s="122"/>
      <c r="R5" s="122"/>
      <c r="S5" s="122"/>
      <c r="T5" s="122"/>
    </row>
    <row r="6" spans="1:23" s="123" customFormat="1" ht="12" customHeight="1" x14ac:dyDescent="0.25">
      <c r="A6" s="124"/>
      <c r="B6" s="125"/>
      <c r="C6" s="125"/>
      <c r="D6" s="125"/>
      <c r="E6" s="125"/>
      <c r="F6" s="120"/>
      <c r="G6" s="120"/>
      <c r="H6" s="121"/>
      <c r="I6" s="121"/>
      <c r="J6" s="122"/>
      <c r="K6" s="122"/>
      <c r="L6" s="122"/>
      <c r="M6" s="122"/>
      <c r="N6" s="122"/>
      <c r="O6" s="122"/>
      <c r="P6" s="122"/>
      <c r="Q6" s="122"/>
      <c r="R6" s="122"/>
      <c r="S6" s="122"/>
      <c r="T6" s="122"/>
    </row>
    <row r="7" spans="1:23" s="68" customFormat="1" ht="30" customHeight="1" x14ac:dyDescent="0.25">
      <c r="A7" s="126" t="s">
        <v>84</v>
      </c>
      <c r="B7" s="177"/>
      <c r="C7" s="177"/>
      <c r="D7" s="177"/>
      <c r="E7" s="178"/>
    </row>
    <row r="8" spans="1:23" s="4" customFormat="1" ht="6" customHeight="1" x14ac:dyDescent="0.2">
      <c r="A8" s="5"/>
      <c r="B8" s="5"/>
      <c r="C8" s="73"/>
      <c r="D8" s="5"/>
      <c r="E8" s="74"/>
    </row>
    <row r="9" spans="1:23" ht="61.5" customHeight="1" x14ac:dyDescent="0.25">
      <c r="A9" s="75" t="s">
        <v>64</v>
      </c>
      <c r="B9" s="179" t="s">
        <v>69</v>
      </c>
      <c r="C9" s="179"/>
      <c r="D9" s="179"/>
      <c r="E9" s="179"/>
    </row>
    <row r="10" spans="1:23" s="4" customFormat="1" ht="6" customHeight="1" x14ac:dyDescent="0.25">
      <c r="A10" s="76"/>
      <c r="B10" s="77"/>
      <c r="C10" s="78"/>
      <c r="D10" s="77"/>
      <c r="E10" s="79"/>
    </row>
    <row r="11" spans="1:23" ht="15.75" x14ac:dyDescent="0.25">
      <c r="A11" s="182" t="s">
        <v>47</v>
      </c>
      <c r="B11" s="5" t="s">
        <v>48</v>
      </c>
      <c r="C11" s="77"/>
      <c r="D11" s="77"/>
      <c r="E11" s="79"/>
    </row>
    <row r="12" spans="1:23" ht="15.75" x14ac:dyDescent="0.25">
      <c r="A12" s="182"/>
      <c r="B12" s="5" t="s">
        <v>49</v>
      </c>
      <c r="C12" s="77"/>
      <c r="D12" s="77"/>
      <c r="E12" s="79"/>
    </row>
    <row r="13" spans="1:23" ht="15.75" x14ac:dyDescent="0.25">
      <c r="A13" s="182"/>
      <c r="B13" s="5" t="s">
        <v>50</v>
      </c>
      <c r="C13" s="77"/>
      <c r="D13" s="77"/>
      <c r="E13" s="79"/>
    </row>
    <row r="14" spans="1:23" ht="15.75" x14ac:dyDescent="0.25">
      <c r="A14" s="182"/>
      <c r="B14" s="5" t="s">
        <v>51</v>
      </c>
      <c r="C14" s="77"/>
      <c r="D14" s="77"/>
      <c r="E14" s="79"/>
    </row>
    <row r="15" spans="1:23" ht="15.75" x14ac:dyDescent="0.25">
      <c r="A15" s="77"/>
      <c r="B15" s="77"/>
      <c r="C15" s="77"/>
      <c r="D15" s="77"/>
      <c r="E15" s="79"/>
    </row>
    <row r="16" spans="1:23" ht="25.5" customHeight="1" x14ac:dyDescent="0.25">
      <c r="A16" s="80" t="s">
        <v>70</v>
      </c>
      <c r="B16" s="81" t="s">
        <v>66</v>
      </c>
      <c r="C16" s="82">
        <f>'Proposal Scoring Information'!C96</f>
        <v>1500</v>
      </c>
      <c r="D16" s="83"/>
      <c r="E16" s="84"/>
    </row>
    <row r="17" spans="1:7" ht="24" customHeight="1" x14ac:dyDescent="0.25">
      <c r="A17" s="33"/>
      <c r="B17" s="81" t="s">
        <v>67</v>
      </c>
      <c r="C17" s="85">
        <v>0.75</v>
      </c>
      <c r="D17" s="163" t="s">
        <v>65</v>
      </c>
      <c r="E17" s="84"/>
    </row>
    <row r="18" spans="1:7" ht="24" customHeight="1" x14ac:dyDescent="0.25">
      <c r="A18" s="33"/>
      <c r="B18" s="81" t="s">
        <v>68</v>
      </c>
      <c r="C18" s="86">
        <f>'Proposal Scoring Information'!C95</f>
        <v>1050</v>
      </c>
      <c r="D18" s="163"/>
      <c r="E18" s="84"/>
    </row>
    <row r="19" spans="1:7" ht="24" hidden="1" customHeight="1" x14ac:dyDescent="0.25">
      <c r="A19" s="180"/>
      <c r="B19" s="87"/>
      <c r="C19" s="88"/>
      <c r="D19" s="89"/>
      <c r="E19" s="90"/>
    </row>
    <row r="20" spans="1:7" ht="24" hidden="1" customHeight="1" x14ac:dyDescent="0.25">
      <c r="A20" s="181"/>
      <c r="B20" s="87"/>
      <c r="C20" s="91"/>
      <c r="D20" s="89"/>
      <c r="E20" s="90"/>
    </row>
    <row r="21" spans="1:7" x14ac:dyDescent="0.25">
      <c r="C21" s="92"/>
    </row>
    <row r="22" spans="1:7" ht="71.25" x14ac:dyDescent="0.25">
      <c r="A22" s="7" t="s">
        <v>0</v>
      </c>
      <c r="B22" s="7" t="s">
        <v>53</v>
      </c>
      <c r="C22" s="7" t="s">
        <v>1</v>
      </c>
      <c r="D22" s="7" t="s">
        <v>54</v>
      </c>
      <c r="E22" s="94" t="s">
        <v>55</v>
      </c>
    </row>
    <row r="23" spans="1:7" x14ac:dyDescent="0.25">
      <c r="A23" s="95" t="s">
        <v>6</v>
      </c>
      <c r="B23" s="96" t="s">
        <v>6</v>
      </c>
      <c r="C23" s="97"/>
      <c r="D23" s="98"/>
      <c r="E23" s="99"/>
    </row>
    <row r="24" spans="1:7" s="18" customFormat="1" ht="21" thickBot="1" x14ac:dyDescent="0.25">
      <c r="A24" s="167">
        <v>1</v>
      </c>
      <c r="B24" s="15" t="s">
        <v>7</v>
      </c>
      <c r="C24" s="16">
        <v>8</v>
      </c>
      <c r="D24" s="100"/>
      <c r="E24" s="101">
        <f>SUM(E25:E29)</f>
        <v>0</v>
      </c>
      <c r="G24" s="19"/>
    </row>
    <row r="25" spans="1:7" ht="16.5" thickTop="1" thickBot="1" x14ac:dyDescent="0.3">
      <c r="A25" s="168"/>
      <c r="B25" s="20" t="s">
        <v>8</v>
      </c>
      <c r="C25" s="12">
        <v>2</v>
      </c>
      <c r="D25" s="102"/>
      <c r="E25" s="103">
        <f>C25*D25</f>
        <v>0</v>
      </c>
    </row>
    <row r="26" spans="1:7" ht="16.5" thickTop="1" thickBot="1" x14ac:dyDescent="0.3">
      <c r="A26" s="168"/>
      <c r="B26" s="20" t="s">
        <v>52</v>
      </c>
      <c r="C26" s="12">
        <v>2</v>
      </c>
      <c r="D26" s="102"/>
      <c r="E26" s="103">
        <f t="shared" ref="E26:E29" si="0">C26*D26</f>
        <v>0</v>
      </c>
    </row>
    <row r="27" spans="1:7" ht="16.5" thickTop="1" thickBot="1" x14ac:dyDescent="0.3">
      <c r="A27" s="168"/>
      <c r="B27" s="20" t="s">
        <v>9</v>
      </c>
      <c r="C27" s="12">
        <v>2</v>
      </c>
      <c r="D27" s="102"/>
      <c r="E27" s="103">
        <f t="shared" si="0"/>
        <v>0</v>
      </c>
    </row>
    <row r="28" spans="1:7" ht="16.5" hidden="1" thickTop="1" thickBot="1" x14ac:dyDescent="0.3">
      <c r="A28" s="168"/>
      <c r="B28" s="21"/>
      <c r="C28" s="12">
        <v>1</v>
      </c>
      <c r="D28" s="104"/>
      <c r="E28" s="105"/>
    </row>
    <row r="29" spans="1:7" ht="31.5" thickTop="1" thickBot="1" x14ac:dyDescent="0.3">
      <c r="A29" s="169"/>
      <c r="B29" s="20" t="s">
        <v>10</v>
      </c>
      <c r="C29" s="12">
        <v>1</v>
      </c>
      <c r="D29" s="102"/>
      <c r="E29" s="105">
        <f t="shared" si="0"/>
        <v>0</v>
      </c>
    </row>
    <row r="30" spans="1:7" ht="15.75" thickTop="1" x14ac:dyDescent="0.25">
      <c r="A30" s="10" t="s">
        <v>6</v>
      </c>
      <c r="B30" s="11" t="s">
        <v>6</v>
      </c>
      <c r="C30" s="12"/>
      <c r="D30" s="98"/>
      <c r="E30" s="99"/>
    </row>
    <row r="31" spans="1:7" s="18" customFormat="1" ht="21" thickBot="1" x14ac:dyDescent="0.25">
      <c r="A31" s="167">
        <v>2</v>
      </c>
      <c r="B31" s="15" t="s">
        <v>11</v>
      </c>
      <c r="C31" s="16">
        <v>30</v>
      </c>
      <c r="D31" s="100"/>
      <c r="E31" s="106">
        <f>SUM(E32:E33)</f>
        <v>0</v>
      </c>
    </row>
    <row r="32" spans="1:7" ht="31.5" thickTop="1" thickBot="1" x14ac:dyDescent="0.3">
      <c r="A32" s="168"/>
      <c r="B32" s="20" t="s">
        <v>12</v>
      </c>
      <c r="C32" s="12">
        <v>10</v>
      </c>
      <c r="D32" s="102"/>
      <c r="E32" s="107">
        <f>C32*D32</f>
        <v>0</v>
      </c>
    </row>
    <row r="33" spans="1:5" ht="31.5" thickTop="1" thickBot="1" x14ac:dyDescent="0.3">
      <c r="A33" s="168"/>
      <c r="B33" s="20" t="s">
        <v>13</v>
      </c>
      <c r="C33" s="12">
        <v>10</v>
      </c>
      <c r="D33" s="102"/>
      <c r="E33" s="107">
        <f>C33*D33</f>
        <v>0</v>
      </c>
    </row>
    <row r="34" spans="1:5" ht="15.75" hidden="1" thickTop="1" x14ac:dyDescent="0.25">
      <c r="A34" s="168"/>
      <c r="B34" s="20"/>
      <c r="C34" s="12">
        <v>10</v>
      </c>
      <c r="D34" s="104"/>
      <c r="E34" s="99"/>
    </row>
    <row r="35" spans="1:5" ht="15.75" thickTop="1" x14ac:dyDescent="0.25">
      <c r="A35" s="10" t="s">
        <v>6</v>
      </c>
      <c r="B35" s="11"/>
      <c r="C35" s="12"/>
      <c r="D35" s="98"/>
      <c r="E35" s="99"/>
    </row>
    <row r="36" spans="1:5" s="18" customFormat="1" ht="21" thickBot="1" x14ac:dyDescent="0.25">
      <c r="A36" s="167">
        <v>3</v>
      </c>
      <c r="B36" s="15" t="s">
        <v>14</v>
      </c>
      <c r="C36" s="16">
        <v>21</v>
      </c>
      <c r="D36" s="100"/>
      <c r="E36" s="106">
        <f>SUM(E37:E39)</f>
        <v>0</v>
      </c>
    </row>
    <row r="37" spans="1:5" ht="16.5" thickTop="1" thickBot="1" x14ac:dyDescent="0.3">
      <c r="A37" s="168"/>
      <c r="B37" s="20" t="s">
        <v>15</v>
      </c>
      <c r="C37" s="12">
        <v>7</v>
      </c>
      <c r="D37" s="102"/>
      <c r="E37" s="107">
        <f t="shared" ref="E37:E39" si="1">C37*D37</f>
        <v>0</v>
      </c>
    </row>
    <row r="38" spans="1:5" ht="16.5" thickTop="1" thickBot="1" x14ac:dyDescent="0.3">
      <c r="A38" s="168"/>
      <c r="B38" s="20" t="s">
        <v>16</v>
      </c>
      <c r="C38" s="12">
        <v>7</v>
      </c>
      <c r="D38" s="102"/>
      <c r="E38" s="107">
        <f t="shared" si="1"/>
        <v>0</v>
      </c>
    </row>
    <row r="39" spans="1:5" ht="16.5" thickTop="1" thickBot="1" x14ac:dyDescent="0.3">
      <c r="A39" s="168"/>
      <c r="B39" s="20" t="s">
        <v>17</v>
      </c>
      <c r="C39" s="12">
        <v>7</v>
      </c>
      <c r="D39" s="102"/>
      <c r="E39" s="107">
        <f t="shared" si="1"/>
        <v>0</v>
      </c>
    </row>
    <row r="40" spans="1:5" ht="15.75" thickTop="1" x14ac:dyDescent="0.25">
      <c r="A40" s="10" t="s">
        <v>6</v>
      </c>
      <c r="B40" s="11"/>
      <c r="C40" s="12"/>
      <c r="D40" s="104"/>
      <c r="E40" s="99"/>
    </row>
    <row r="41" spans="1:5" s="18" customFormat="1" ht="30" hidden="1" customHeight="1" thickBot="1" x14ac:dyDescent="0.25">
      <c r="A41" s="167"/>
      <c r="B41" s="15"/>
      <c r="C41" s="16">
        <v>21</v>
      </c>
      <c r="D41" s="100"/>
      <c r="E41" s="106">
        <f>SUM(E42:E44)</f>
        <v>0</v>
      </c>
    </row>
    <row r="42" spans="1:5" ht="16.5" hidden="1" thickTop="1" thickBot="1" x14ac:dyDescent="0.3">
      <c r="A42" s="168"/>
      <c r="B42" s="20"/>
      <c r="C42" s="12">
        <v>7</v>
      </c>
      <c r="D42" s="102"/>
      <c r="E42" s="107">
        <f t="shared" ref="E42:E44" si="2">C42*D42</f>
        <v>0</v>
      </c>
    </row>
    <row r="43" spans="1:5" ht="16.5" hidden="1" thickTop="1" thickBot="1" x14ac:dyDescent="0.3">
      <c r="A43" s="168"/>
      <c r="B43" s="20"/>
      <c r="C43" s="12">
        <v>7</v>
      </c>
      <c r="D43" s="102"/>
      <c r="E43" s="107">
        <f t="shared" si="2"/>
        <v>0</v>
      </c>
    </row>
    <row r="44" spans="1:5" ht="16.5" hidden="1" thickTop="1" thickBot="1" x14ac:dyDescent="0.3">
      <c r="A44" s="168"/>
      <c r="B44" s="20"/>
      <c r="C44" s="12">
        <v>7</v>
      </c>
      <c r="D44" s="102"/>
      <c r="E44" s="107">
        <f t="shared" si="2"/>
        <v>0</v>
      </c>
    </row>
    <row r="45" spans="1:5" ht="15.75" hidden="1" thickTop="1" x14ac:dyDescent="0.25">
      <c r="A45" s="10" t="s">
        <v>6</v>
      </c>
      <c r="B45" s="11"/>
      <c r="C45" s="12"/>
      <c r="D45" s="104"/>
      <c r="E45" s="99"/>
    </row>
    <row r="46" spans="1:5" s="18" customFormat="1" ht="21" thickBot="1" x14ac:dyDescent="0.25">
      <c r="A46" s="167">
        <v>4</v>
      </c>
      <c r="B46" s="15" t="s">
        <v>19</v>
      </c>
      <c r="C46" s="16">
        <v>24</v>
      </c>
      <c r="D46" s="100"/>
      <c r="E46" s="106">
        <f>SUM(E47:E48)</f>
        <v>0</v>
      </c>
    </row>
    <row r="47" spans="1:5" ht="31.5" thickTop="1" thickBot="1" x14ac:dyDescent="0.3">
      <c r="A47" s="168"/>
      <c r="B47" s="20" t="s">
        <v>20</v>
      </c>
      <c r="C47" s="12">
        <v>8</v>
      </c>
      <c r="D47" s="102"/>
      <c r="E47" s="107">
        <f t="shared" ref="E47:E48" si="3">C47*D47</f>
        <v>0</v>
      </c>
    </row>
    <row r="48" spans="1:5" ht="31.5" thickTop="1" thickBot="1" x14ac:dyDescent="0.3">
      <c r="A48" s="168"/>
      <c r="B48" s="20" t="s">
        <v>21</v>
      </c>
      <c r="C48" s="12">
        <v>8</v>
      </c>
      <c r="D48" s="102"/>
      <c r="E48" s="107">
        <f t="shared" si="3"/>
        <v>0</v>
      </c>
    </row>
    <row r="49" spans="1:5" ht="15.75" hidden="1" thickTop="1" x14ac:dyDescent="0.25">
      <c r="A49" s="168"/>
      <c r="B49" s="20"/>
      <c r="C49" s="12">
        <v>8</v>
      </c>
      <c r="D49" s="104"/>
      <c r="E49" s="99"/>
    </row>
    <row r="50" spans="1:5" ht="15" customHeight="1" thickTop="1" x14ac:dyDescent="0.25">
      <c r="A50" s="10" t="s">
        <v>6</v>
      </c>
      <c r="B50" s="11"/>
      <c r="C50" s="12"/>
      <c r="D50" s="98"/>
      <c r="E50" s="99"/>
    </row>
    <row r="51" spans="1:5" s="18" customFormat="1" ht="30" customHeight="1" thickBot="1" x14ac:dyDescent="0.25">
      <c r="A51" s="167">
        <v>5</v>
      </c>
      <c r="B51" s="15" t="s">
        <v>22</v>
      </c>
      <c r="C51" s="16">
        <v>20</v>
      </c>
      <c r="D51" s="100"/>
      <c r="E51" s="106">
        <f>SUM(E52:E54)</f>
        <v>0</v>
      </c>
    </row>
    <row r="52" spans="1:5" ht="31.5" thickTop="1" thickBot="1" x14ac:dyDescent="0.3">
      <c r="A52" s="168"/>
      <c r="B52" s="20" t="s">
        <v>86</v>
      </c>
      <c r="C52" s="12">
        <v>8</v>
      </c>
      <c r="D52" s="102"/>
      <c r="E52" s="107">
        <f t="shared" ref="E52:E54" si="4">C52*D52</f>
        <v>0</v>
      </c>
    </row>
    <row r="53" spans="1:5" ht="16.5" thickTop="1" thickBot="1" x14ac:dyDescent="0.3">
      <c r="A53" s="168"/>
      <c r="B53" s="20" t="s">
        <v>23</v>
      </c>
      <c r="C53" s="12">
        <v>6</v>
      </c>
      <c r="D53" s="102"/>
      <c r="E53" s="107">
        <f t="shared" si="4"/>
        <v>0</v>
      </c>
    </row>
    <row r="54" spans="1:5" ht="31.5" thickTop="1" thickBot="1" x14ac:dyDescent="0.3">
      <c r="A54" s="168"/>
      <c r="B54" s="20" t="s">
        <v>76</v>
      </c>
      <c r="C54" s="12">
        <v>6</v>
      </c>
      <c r="D54" s="102"/>
      <c r="E54" s="107">
        <f t="shared" si="4"/>
        <v>0</v>
      </c>
    </row>
    <row r="55" spans="1:5" ht="15.75" thickTop="1" x14ac:dyDescent="0.25">
      <c r="A55" s="10" t="s">
        <v>6</v>
      </c>
      <c r="B55" s="11"/>
      <c r="C55" s="12"/>
      <c r="D55" s="104"/>
      <c r="E55" s="99"/>
    </row>
    <row r="56" spans="1:5" s="18" customFormat="1" ht="30" customHeight="1" thickBot="1" x14ac:dyDescent="0.25">
      <c r="A56" s="167">
        <v>6</v>
      </c>
      <c r="B56" s="15" t="s">
        <v>78</v>
      </c>
      <c r="C56" s="16">
        <v>20</v>
      </c>
      <c r="D56" s="100"/>
      <c r="E56" s="106">
        <f>SUM(E57:E60)</f>
        <v>0</v>
      </c>
    </row>
    <row r="57" spans="1:5" s="18" customFormat="1" ht="16.5" thickTop="1" thickBot="1" x14ac:dyDescent="0.25">
      <c r="A57" s="168"/>
      <c r="B57" s="20" t="s">
        <v>79</v>
      </c>
      <c r="C57" s="12">
        <v>5</v>
      </c>
      <c r="D57" s="102"/>
      <c r="E57" s="107">
        <f>C57*D57</f>
        <v>0</v>
      </c>
    </row>
    <row r="58" spans="1:5" ht="16.5" thickTop="1" thickBot="1" x14ac:dyDescent="0.3">
      <c r="A58" s="168"/>
      <c r="B58" s="20" t="s">
        <v>80</v>
      </c>
      <c r="C58" s="12">
        <v>5</v>
      </c>
      <c r="D58" s="102"/>
      <c r="E58" s="107">
        <f t="shared" ref="E58:E60" si="5">C58*D58</f>
        <v>0</v>
      </c>
    </row>
    <row r="59" spans="1:5" ht="16.5" thickTop="1" thickBot="1" x14ac:dyDescent="0.3">
      <c r="A59" s="168"/>
      <c r="B59" s="20" t="s">
        <v>24</v>
      </c>
      <c r="C59" s="12">
        <v>5</v>
      </c>
      <c r="D59" s="102"/>
      <c r="E59" s="107">
        <f t="shared" si="5"/>
        <v>0</v>
      </c>
    </row>
    <row r="60" spans="1:5" ht="16.5" thickTop="1" thickBot="1" x14ac:dyDescent="0.3">
      <c r="A60" s="169"/>
      <c r="B60" s="20" t="s">
        <v>25</v>
      </c>
      <c r="C60" s="12">
        <v>5</v>
      </c>
      <c r="D60" s="102"/>
      <c r="E60" s="107">
        <f t="shared" si="5"/>
        <v>0</v>
      </c>
    </row>
    <row r="61" spans="1:5" s="18" customFormat="1" ht="15.75" thickTop="1" x14ac:dyDescent="0.2">
      <c r="A61" s="10" t="s">
        <v>6</v>
      </c>
      <c r="B61" s="11"/>
      <c r="C61" s="12"/>
      <c r="D61" s="100"/>
      <c r="E61" s="100"/>
    </row>
    <row r="62" spans="1:5" ht="29.25" hidden="1" thickBot="1" x14ac:dyDescent="0.3">
      <c r="A62" s="167"/>
      <c r="B62" s="15" t="s">
        <v>81</v>
      </c>
      <c r="C62" s="16">
        <v>10</v>
      </c>
      <c r="D62" s="108"/>
      <c r="E62" s="106">
        <f>SUM(E63:E64)</f>
        <v>0</v>
      </c>
    </row>
    <row r="63" spans="1:5" ht="16.5" hidden="1" thickTop="1" thickBot="1" x14ac:dyDescent="0.3">
      <c r="A63" s="168"/>
      <c r="B63" s="11" t="s">
        <v>96</v>
      </c>
      <c r="C63" s="12">
        <v>5</v>
      </c>
      <c r="D63" s="102"/>
      <c r="E63" s="107">
        <f t="shared" ref="E63:E64" si="6">C63*D63</f>
        <v>0</v>
      </c>
    </row>
    <row r="64" spans="1:5" ht="16.5" hidden="1" thickTop="1" thickBot="1" x14ac:dyDescent="0.3">
      <c r="A64" s="168"/>
      <c r="B64" s="11" t="s">
        <v>82</v>
      </c>
      <c r="C64" s="12">
        <v>5</v>
      </c>
      <c r="D64" s="102"/>
      <c r="E64" s="107">
        <f t="shared" si="6"/>
        <v>0</v>
      </c>
    </row>
    <row r="65" spans="1:5" s="18" customFormat="1" ht="15" hidden="1" customHeight="1" thickTop="1" x14ac:dyDescent="0.2">
      <c r="A65" s="10" t="s">
        <v>6</v>
      </c>
      <c r="B65" s="11" t="s">
        <v>83</v>
      </c>
      <c r="C65" s="12"/>
      <c r="D65" s="100"/>
    </row>
    <row r="66" spans="1:5" ht="15" customHeight="1" thickBot="1" x14ac:dyDescent="0.3">
      <c r="A66" s="167">
        <v>7</v>
      </c>
      <c r="B66" s="15" t="s">
        <v>26</v>
      </c>
      <c r="C66" s="16">
        <v>15</v>
      </c>
      <c r="D66" s="100"/>
      <c r="E66" s="106">
        <f>SUM(E67:E71)</f>
        <v>0</v>
      </c>
    </row>
    <row r="67" spans="1:5" ht="15" customHeight="1" thickTop="1" thickBot="1" x14ac:dyDescent="0.3">
      <c r="A67" s="168"/>
      <c r="B67" s="20" t="s">
        <v>87</v>
      </c>
      <c r="C67" s="12">
        <v>3</v>
      </c>
      <c r="D67" s="102"/>
      <c r="E67" s="107">
        <f>C67*D67</f>
        <v>0</v>
      </c>
    </row>
    <row r="68" spans="1:5" ht="15" customHeight="1" thickTop="1" thickBot="1" x14ac:dyDescent="0.3">
      <c r="A68" s="168"/>
      <c r="B68" s="20" t="s">
        <v>27</v>
      </c>
      <c r="C68" s="12">
        <v>3</v>
      </c>
      <c r="D68" s="102"/>
      <c r="E68" s="107">
        <f t="shared" ref="E68:E69" si="7">C68*D68</f>
        <v>0</v>
      </c>
    </row>
    <row r="69" spans="1:5" ht="16.5" thickTop="1" thickBot="1" x14ac:dyDescent="0.3">
      <c r="A69" s="168"/>
      <c r="B69" s="20" t="s">
        <v>28</v>
      </c>
      <c r="C69" s="12">
        <v>3</v>
      </c>
      <c r="D69" s="102"/>
      <c r="E69" s="107">
        <f t="shared" si="7"/>
        <v>0</v>
      </c>
    </row>
    <row r="70" spans="1:5" ht="31.5" thickTop="1" thickBot="1" x14ac:dyDescent="0.3">
      <c r="A70" s="168"/>
      <c r="B70" s="20" t="s">
        <v>18</v>
      </c>
      <c r="C70" s="12">
        <v>3</v>
      </c>
      <c r="D70" s="102"/>
      <c r="E70" s="107">
        <f t="shared" ref="E70:E71" si="8">C70*D70</f>
        <v>0</v>
      </c>
    </row>
    <row r="71" spans="1:5" s="18" customFormat="1" ht="31.5" thickTop="1" thickBot="1" x14ac:dyDescent="0.25">
      <c r="A71" s="169"/>
      <c r="B71" s="20" t="s">
        <v>88</v>
      </c>
      <c r="C71" s="12">
        <v>3</v>
      </c>
      <c r="D71" s="102"/>
      <c r="E71" s="107">
        <f t="shared" si="8"/>
        <v>0</v>
      </c>
    </row>
    <row r="72" spans="1:5" ht="15.75" thickTop="1" x14ac:dyDescent="0.25">
      <c r="A72" s="10" t="s">
        <v>6</v>
      </c>
      <c r="B72" s="11" t="s">
        <v>6</v>
      </c>
      <c r="C72" s="12"/>
      <c r="D72" s="109"/>
      <c r="E72" s="109"/>
    </row>
    <row r="73" spans="1:5" ht="21" thickBot="1" x14ac:dyDescent="0.3">
      <c r="A73" s="167">
        <v>8</v>
      </c>
      <c r="B73" s="22" t="s">
        <v>29</v>
      </c>
      <c r="C73" s="16">
        <v>18</v>
      </c>
      <c r="D73" s="100"/>
      <c r="E73" s="106">
        <f>SUM(E74:E76)</f>
        <v>0</v>
      </c>
    </row>
    <row r="74" spans="1:5" ht="31.5" thickTop="1" thickBot="1" x14ac:dyDescent="0.3">
      <c r="A74" s="168"/>
      <c r="B74" s="20" t="s">
        <v>30</v>
      </c>
      <c r="C74" s="12">
        <v>6</v>
      </c>
      <c r="D74" s="102"/>
      <c r="E74" s="107">
        <f t="shared" ref="E74:E76" si="9">C74*D74</f>
        <v>0</v>
      </c>
    </row>
    <row r="75" spans="1:5" ht="16.5" thickTop="1" thickBot="1" x14ac:dyDescent="0.3">
      <c r="A75" s="168"/>
      <c r="B75" s="20" t="s">
        <v>31</v>
      </c>
      <c r="C75" s="12">
        <v>6</v>
      </c>
      <c r="D75" s="102"/>
      <c r="E75" s="107">
        <f t="shared" si="9"/>
        <v>0</v>
      </c>
    </row>
    <row r="76" spans="1:5" s="18" customFormat="1" ht="16.5" thickTop="1" thickBot="1" x14ac:dyDescent="0.25">
      <c r="A76" s="169"/>
      <c r="B76" s="20" t="s">
        <v>32</v>
      </c>
      <c r="C76" s="12">
        <v>6</v>
      </c>
      <c r="D76" s="102"/>
      <c r="E76" s="107">
        <f t="shared" si="9"/>
        <v>0</v>
      </c>
    </row>
    <row r="77" spans="1:5" s="18" customFormat="1" ht="15.75" thickTop="1" x14ac:dyDescent="0.2">
      <c r="A77" s="23"/>
      <c r="B77" s="20"/>
      <c r="C77" s="12"/>
      <c r="D77" s="109"/>
      <c r="E77" s="109"/>
    </row>
    <row r="78" spans="1:5" ht="21" thickBot="1" x14ac:dyDescent="0.3">
      <c r="A78" s="167">
        <v>9</v>
      </c>
      <c r="B78" s="15" t="s">
        <v>33</v>
      </c>
      <c r="C78" s="16">
        <v>10</v>
      </c>
      <c r="D78" s="107"/>
      <c r="E78" s="106">
        <f>SUM(E79:E83)</f>
        <v>0</v>
      </c>
    </row>
    <row r="79" spans="1:5" ht="16.5" thickTop="1" thickBot="1" x14ac:dyDescent="0.3">
      <c r="A79" s="168"/>
      <c r="B79" s="20" t="s">
        <v>34</v>
      </c>
      <c r="C79" s="12">
        <v>1</v>
      </c>
      <c r="D79" s="102"/>
      <c r="E79" s="107">
        <f>C79*D79</f>
        <v>0</v>
      </c>
    </row>
    <row r="80" spans="1:5" ht="46.5" thickTop="1" thickBot="1" x14ac:dyDescent="0.3">
      <c r="A80" s="168"/>
      <c r="B80" s="24" t="s">
        <v>103</v>
      </c>
      <c r="C80" s="12"/>
      <c r="D80" s="109"/>
      <c r="E80" s="109"/>
    </row>
    <row r="81" spans="1:5" ht="16.5" thickTop="1" thickBot="1" x14ac:dyDescent="0.3">
      <c r="A81" s="168"/>
      <c r="B81" s="20" t="s">
        <v>96</v>
      </c>
      <c r="C81" s="12">
        <v>3</v>
      </c>
      <c r="D81" s="102"/>
      <c r="E81" s="107">
        <f>C81*D81</f>
        <v>0</v>
      </c>
    </row>
    <row r="82" spans="1:5" ht="31.5" thickTop="1" thickBot="1" x14ac:dyDescent="0.3">
      <c r="A82" s="168"/>
      <c r="B82" s="20" t="s">
        <v>102</v>
      </c>
      <c r="C82" s="12">
        <v>3</v>
      </c>
      <c r="D82" s="102"/>
      <c r="E82" s="107">
        <f t="shared" ref="E82:E83" si="10">C82*D82</f>
        <v>0</v>
      </c>
    </row>
    <row r="83" spans="1:5" ht="16.5" thickTop="1" thickBot="1" x14ac:dyDescent="0.3">
      <c r="A83" s="169"/>
      <c r="B83" s="20" t="s">
        <v>83</v>
      </c>
      <c r="C83" s="12">
        <v>3</v>
      </c>
      <c r="D83" s="102"/>
      <c r="E83" s="107">
        <f t="shared" si="10"/>
        <v>0</v>
      </c>
    </row>
    <row r="84" spans="1:5" ht="15.75" thickTop="1" x14ac:dyDescent="0.25">
      <c r="A84" s="25"/>
      <c r="B84" s="20"/>
      <c r="C84" s="12"/>
      <c r="D84" s="109"/>
      <c r="E84" s="109"/>
    </row>
    <row r="85" spans="1:5" ht="21" thickBot="1" x14ac:dyDescent="0.3">
      <c r="A85" s="172">
        <v>10</v>
      </c>
      <c r="B85" s="26" t="s">
        <v>35</v>
      </c>
      <c r="C85" s="16">
        <v>5</v>
      </c>
      <c r="D85" s="107"/>
      <c r="E85" s="106">
        <f>SUM(E86:E90)</f>
        <v>0</v>
      </c>
    </row>
    <row r="86" spans="1:5" ht="31.5" thickTop="1" thickBot="1" x14ac:dyDescent="0.3">
      <c r="A86" s="173"/>
      <c r="B86" s="24" t="s">
        <v>75</v>
      </c>
      <c r="C86" s="12">
        <v>3</v>
      </c>
      <c r="D86" s="102"/>
      <c r="E86" s="107">
        <f t="shared" ref="E86" si="11">C86*D86</f>
        <v>0</v>
      </c>
    </row>
    <row r="87" spans="1:5" s="18" customFormat="1" ht="15.75" hidden="1" thickTop="1" x14ac:dyDescent="0.2">
      <c r="A87" s="174"/>
      <c r="B87" s="24"/>
      <c r="C87" s="12">
        <v>2</v>
      </c>
      <c r="D87" s="109"/>
      <c r="E87" s="109"/>
    </row>
    <row r="88" spans="1:5" ht="15.75" thickTop="1" x14ac:dyDescent="0.25">
      <c r="A88" s="25"/>
      <c r="B88" s="20"/>
      <c r="C88" s="12"/>
      <c r="D88" s="109"/>
      <c r="E88" s="109"/>
    </row>
    <row r="89" spans="1:5" ht="21" thickBot="1" x14ac:dyDescent="0.3">
      <c r="A89" s="167">
        <v>11</v>
      </c>
      <c r="B89" s="22" t="s">
        <v>36</v>
      </c>
      <c r="C89" s="16">
        <v>10</v>
      </c>
      <c r="D89" s="107"/>
      <c r="E89" s="106">
        <f>SUM(E90:E91)</f>
        <v>0</v>
      </c>
    </row>
    <row r="90" spans="1:5" ht="31.5" thickTop="1" thickBot="1" x14ac:dyDescent="0.3">
      <c r="A90" s="168"/>
      <c r="B90" s="20" t="s">
        <v>37</v>
      </c>
      <c r="C90" s="12">
        <v>5</v>
      </c>
      <c r="D90" s="102"/>
      <c r="E90" s="107">
        <f t="shared" ref="E90:E91" si="12">C90*D90</f>
        <v>0</v>
      </c>
    </row>
    <row r="91" spans="1:5" s="18" customFormat="1" ht="16.5" thickTop="1" thickBot="1" x14ac:dyDescent="0.25">
      <c r="A91" s="169"/>
      <c r="B91" s="20" t="s">
        <v>38</v>
      </c>
      <c r="C91" s="12">
        <v>5</v>
      </c>
      <c r="D91" s="102"/>
      <c r="E91" s="107">
        <f t="shared" si="12"/>
        <v>0</v>
      </c>
    </row>
    <row r="92" spans="1:5" ht="15.75" thickTop="1" x14ac:dyDescent="0.25">
      <c r="A92" s="23"/>
      <c r="B92" s="20"/>
      <c r="C92" s="12"/>
      <c r="D92" s="109"/>
      <c r="E92" s="109"/>
    </row>
    <row r="93" spans="1:5" ht="21" thickBot="1" x14ac:dyDescent="0.3">
      <c r="A93" s="167">
        <v>12</v>
      </c>
      <c r="B93" s="15" t="s">
        <v>39</v>
      </c>
      <c r="C93" s="16">
        <v>10</v>
      </c>
      <c r="D93" s="107"/>
      <c r="E93" s="106">
        <f>SUM(E94:E98)</f>
        <v>0</v>
      </c>
    </row>
    <row r="94" spans="1:5" s="18" customFormat="1" ht="16.5" thickTop="1" thickBot="1" x14ac:dyDescent="0.25">
      <c r="A94" s="169"/>
      <c r="B94" s="20" t="s">
        <v>85</v>
      </c>
      <c r="C94" s="12">
        <v>10</v>
      </c>
      <c r="D94" s="102"/>
      <c r="E94" s="107">
        <f t="shared" ref="E94" si="13">C94*D94</f>
        <v>0</v>
      </c>
    </row>
    <row r="95" spans="1:5" ht="15.75" thickTop="1" x14ac:dyDescent="0.25">
      <c r="A95" s="10" t="s">
        <v>6</v>
      </c>
      <c r="B95" s="20" t="s">
        <v>6</v>
      </c>
      <c r="C95" s="12"/>
      <c r="D95" s="110"/>
      <c r="E95" s="99"/>
    </row>
    <row r="96" spans="1:5" ht="47.25" customHeight="1" x14ac:dyDescent="0.25">
      <c r="A96" s="175">
        <v>13</v>
      </c>
      <c r="B96" s="22" t="s">
        <v>97</v>
      </c>
      <c r="C96" s="16">
        <v>78</v>
      </c>
      <c r="D96" s="99"/>
      <c r="E96" s="106">
        <f>SUM(E97:E106)</f>
        <v>0</v>
      </c>
    </row>
    <row r="97" spans="1:5" ht="15.75" thickBot="1" x14ac:dyDescent="0.3">
      <c r="A97" s="175"/>
      <c r="B97" s="20"/>
      <c r="C97" s="12"/>
      <c r="D97" s="109"/>
      <c r="E97" s="109"/>
    </row>
    <row r="98" spans="1:5" ht="31.5" thickTop="1" thickBot="1" x14ac:dyDescent="0.3">
      <c r="A98" s="175"/>
      <c r="B98" s="20" t="s">
        <v>40</v>
      </c>
      <c r="C98" s="12">
        <v>10</v>
      </c>
      <c r="D98" s="102"/>
      <c r="E98" s="99">
        <f t="shared" ref="E98:E105" si="14">C98*D98</f>
        <v>0</v>
      </c>
    </row>
    <row r="99" spans="1:5" ht="16.5" thickTop="1" thickBot="1" x14ac:dyDescent="0.3">
      <c r="A99" s="175"/>
      <c r="B99" s="20" t="s">
        <v>41</v>
      </c>
      <c r="C99" s="12">
        <v>8</v>
      </c>
      <c r="D99" s="102"/>
      <c r="E99" s="99">
        <f t="shared" si="14"/>
        <v>0</v>
      </c>
    </row>
    <row r="100" spans="1:5" ht="16.5" hidden="1" thickTop="1" thickBot="1" x14ac:dyDescent="0.3">
      <c r="A100" s="175"/>
      <c r="B100" s="20"/>
      <c r="C100" s="12">
        <v>5</v>
      </c>
      <c r="D100" s="102"/>
      <c r="E100" s="99">
        <f t="shared" si="14"/>
        <v>0</v>
      </c>
    </row>
    <row r="101" spans="1:5" ht="16.5" hidden="1" thickTop="1" thickBot="1" x14ac:dyDescent="0.3">
      <c r="A101" s="175"/>
      <c r="B101" s="20"/>
      <c r="C101" s="12">
        <v>8</v>
      </c>
      <c r="D101" s="102"/>
      <c r="E101" s="99">
        <f t="shared" si="14"/>
        <v>0</v>
      </c>
    </row>
    <row r="102" spans="1:5" ht="31.5" thickTop="1" thickBot="1" x14ac:dyDescent="0.3">
      <c r="A102" s="175"/>
      <c r="B102" s="20" t="s">
        <v>42</v>
      </c>
      <c r="C102" s="12">
        <v>10</v>
      </c>
      <c r="D102" s="102"/>
      <c r="E102" s="99">
        <f>C102*D102</f>
        <v>0</v>
      </c>
    </row>
    <row r="103" spans="1:5" ht="16.5" hidden="1" thickTop="1" thickBot="1" x14ac:dyDescent="0.3">
      <c r="A103" s="175"/>
      <c r="B103" s="20"/>
      <c r="C103" s="12">
        <v>8</v>
      </c>
      <c r="D103" s="102"/>
      <c r="E103" s="99">
        <f t="shared" si="14"/>
        <v>0</v>
      </c>
    </row>
    <row r="104" spans="1:5" ht="47.25" customHeight="1" thickTop="1" thickBot="1" x14ac:dyDescent="0.3">
      <c r="A104" s="175"/>
      <c r="B104" s="20" t="s">
        <v>43</v>
      </c>
      <c r="C104" s="12">
        <v>8</v>
      </c>
      <c r="D104" s="102"/>
      <c r="E104" s="99">
        <f t="shared" si="14"/>
        <v>0</v>
      </c>
    </row>
    <row r="105" spans="1:5" ht="31.5" thickTop="1" thickBot="1" x14ac:dyDescent="0.3">
      <c r="A105" s="175"/>
      <c r="B105" s="20" t="s">
        <v>89</v>
      </c>
      <c r="C105" s="12">
        <v>8</v>
      </c>
      <c r="D105" s="102"/>
      <c r="E105" s="99">
        <f t="shared" si="14"/>
        <v>0</v>
      </c>
    </row>
    <row r="106" spans="1:5" ht="33" thickTop="1" thickBot="1" x14ac:dyDescent="0.3">
      <c r="A106" s="175"/>
      <c r="B106" s="140" t="s">
        <v>77</v>
      </c>
      <c r="C106" s="135">
        <v>8</v>
      </c>
      <c r="D106" s="102"/>
      <c r="E106" s="99">
        <f t="shared" ref="E106" si="15">C106*D106</f>
        <v>0</v>
      </c>
    </row>
    <row r="107" spans="1:5" ht="33" thickTop="1" thickBot="1" x14ac:dyDescent="0.3">
      <c r="A107" s="175"/>
      <c r="B107" s="140" t="s">
        <v>104</v>
      </c>
      <c r="C107" s="135">
        <v>5</v>
      </c>
      <c r="D107" s="102"/>
      <c r="E107" s="99">
        <f t="shared" ref="E107" si="16">C107*D107</f>
        <v>0</v>
      </c>
    </row>
    <row r="108" spans="1:5" ht="15.75" thickTop="1" x14ac:dyDescent="0.25">
      <c r="B108" s="111"/>
    </row>
    <row r="109" spans="1:5" hidden="1" x14ac:dyDescent="0.25">
      <c r="B109" s="111"/>
    </row>
    <row r="110" spans="1:5" hidden="1" x14ac:dyDescent="0.25">
      <c r="B110" s="111"/>
    </row>
    <row r="111" spans="1:5" s="68" customFormat="1" ht="15.75" x14ac:dyDescent="0.25">
      <c r="A111" s="112"/>
      <c r="B111" s="113" t="s">
        <v>98</v>
      </c>
      <c r="C111" s="114">
        <f>SUM(C23:C107)/2</f>
        <v>300</v>
      </c>
      <c r="D111" s="115"/>
      <c r="E111" s="116">
        <f>SUM(E23:E107)/2</f>
        <v>0</v>
      </c>
    </row>
    <row r="112" spans="1:5" ht="15.75" x14ac:dyDescent="0.25">
      <c r="A112" s="90"/>
      <c r="B112" s="90"/>
      <c r="C112" s="90"/>
      <c r="D112" s="90"/>
      <c r="E112" s="90"/>
    </row>
  </sheetData>
  <mergeCells count="24">
    <mergeCell ref="A96:A107"/>
    <mergeCell ref="A2:E2"/>
    <mergeCell ref="A3:E3"/>
    <mergeCell ref="A46:A49"/>
    <mergeCell ref="B7:E7"/>
    <mergeCell ref="A24:A29"/>
    <mergeCell ref="A31:A34"/>
    <mergeCell ref="A36:A39"/>
    <mergeCell ref="A41:A44"/>
    <mergeCell ref="B9:E9"/>
    <mergeCell ref="D17:D18"/>
    <mergeCell ref="A19:A20"/>
    <mergeCell ref="A11:A14"/>
    <mergeCell ref="A4:E4"/>
    <mergeCell ref="A73:A76"/>
    <mergeCell ref="A78:A83"/>
    <mergeCell ref="A85:A87"/>
    <mergeCell ref="A89:A91"/>
    <mergeCell ref="A93:A94"/>
    <mergeCell ref="A1:E1"/>
    <mergeCell ref="A56:A60"/>
    <mergeCell ref="A62:A64"/>
    <mergeCell ref="A66:A71"/>
    <mergeCell ref="A51:A54"/>
  </mergeCells>
  <pageMargins left="0.25" right="0.25" top="0.75" bottom="0.75" header="0.3" footer="0.3"/>
  <pageSetup scale="63" fitToHeight="0" orientation="portrait" r:id="rId1"/>
  <rowBreaks count="1" manualBreakCount="1">
    <brk id="6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sqref="A1:G1"/>
    </sheetView>
  </sheetViews>
  <sheetFormatPr defaultColWidth="8.85546875" defaultRowHeight="15" x14ac:dyDescent="0.25"/>
  <cols>
    <col min="1" max="1" width="9.140625" style="152" customWidth="1"/>
    <col min="2" max="2" width="36.7109375" style="72" customWidth="1"/>
    <col min="3" max="3" width="12.7109375" style="72" customWidth="1"/>
    <col min="4" max="4" width="13" style="72" customWidth="1"/>
    <col min="5" max="7" width="12.7109375" style="72" customWidth="1"/>
    <col min="8" max="16384" width="8.85546875" style="72"/>
  </cols>
  <sheetData>
    <row r="1" spans="1:10" s="154" customFormat="1" ht="34.5" customHeight="1" x14ac:dyDescent="0.25">
      <c r="A1" s="184" t="s">
        <v>148</v>
      </c>
      <c r="B1" s="184"/>
      <c r="C1" s="184"/>
      <c r="D1" s="184"/>
      <c r="E1" s="184"/>
      <c r="F1" s="184"/>
      <c r="G1" s="184"/>
      <c r="H1" s="153"/>
      <c r="I1" s="153"/>
      <c r="J1" s="153"/>
    </row>
    <row r="2" spans="1:10" s="154" customFormat="1" ht="23.25" customHeight="1" x14ac:dyDescent="0.25">
      <c r="A2" s="190" t="s">
        <v>99</v>
      </c>
      <c r="B2" s="190"/>
      <c r="C2" s="190"/>
      <c r="D2" s="190"/>
      <c r="E2" s="190"/>
      <c r="F2" s="190"/>
      <c r="G2" s="190"/>
    </row>
    <row r="3" spans="1:10" s="154" customFormat="1" x14ac:dyDescent="0.25">
      <c r="A3" s="190" t="s">
        <v>101</v>
      </c>
      <c r="B3" s="190"/>
      <c r="C3" s="190"/>
      <c r="D3" s="190"/>
      <c r="E3" s="190"/>
      <c r="F3" s="190"/>
      <c r="G3" s="190"/>
    </row>
    <row r="4" spans="1:10" x14ac:dyDescent="0.25">
      <c r="A4" s="191" t="s">
        <v>147</v>
      </c>
      <c r="B4" s="191"/>
      <c r="C4" s="191"/>
      <c r="D4" s="191"/>
      <c r="E4" s="191"/>
      <c r="F4" s="191"/>
      <c r="G4" s="191"/>
    </row>
    <row r="5" spans="1:10" ht="30" customHeight="1" x14ac:dyDescent="0.25">
      <c r="A5" s="148"/>
      <c r="B5" s="188" t="s">
        <v>100</v>
      </c>
      <c r="C5" s="185" t="s">
        <v>57</v>
      </c>
      <c r="D5" s="186"/>
      <c r="E5" s="186"/>
      <c r="F5" s="186"/>
      <c r="G5" s="187"/>
    </row>
    <row r="6" spans="1:10" ht="30" customHeight="1" x14ac:dyDescent="0.25">
      <c r="A6" s="148"/>
      <c r="B6" s="189"/>
      <c r="C6" s="155" t="s">
        <v>58</v>
      </c>
      <c r="D6" s="155" t="s">
        <v>59</v>
      </c>
      <c r="E6" s="155" t="s">
        <v>60</v>
      </c>
      <c r="F6" s="155" t="s">
        <v>61</v>
      </c>
      <c r="G6" s="155" t="s">
        <v>62</v>
      </c>
    </row>
    <row r="7" spans="1:10" ht="30" customHeight="1" x14ac:dyDescent="0.25">
      <c r="A7" s="150">
        <v>1</v>
      </c>
      <c r="B7" s="151"/>
      <c r="C7" s="151"/>
      <c r="D7" s="151"/>
      <c r="E7" s="151"/>
      <c r="F7" s="151"/>
      <c r="G7" s="151"/>
    </row>
    <row r="8" spans="1:10" ht="30" customHeight="1" x14ac:dyDescent="0.25">
      <c r="A8" s="150">
        <v>2</v>
      </c>
      <c r="B8" s="151"/>
      <c r="C8" s="151"/>
      <c r="D8" s="151"/>
      <c r="E8" s="151"/>
      <c r="F8" s="151"/>
      <c r="G8" s="151"/>
    </row>
    <row r="9" spans="1:10" ht="30" customHeight="1" x14ac:dyDescent="0.25">
      <c r="A9" s="150">
        <v>3</v>
      </c>
      <c r="B9" s="151"/>
      <c r="C9" s="151"/>
      <c r="D9" s="151"/>
      <c r="E9" s="151"/>
      <c r="F9" s="151"/>
      <c r="G9" s="151"/>
    </row>
    <row r="10" spans="1:10" ht="30" customHeight="1" x14ac:dyDescent="0.25">
      <c r="A10" s="150">
        <v>4</v>
      </c>
      <c r="B10" s="151"/>
      <c r="C10" s="151"/>
      <c r="D10" s="151"/>
      <c r="E10" s="151"/>
      <c r="F10" s="151"/>
      <c r="G10" s="151"/>
    </row>
    <row r="11" spans="1:10" ht="30" customHeight="1" x14ac:dyDescent="0.25">
      <c r="A11" s="150">
        <v>5</v>
      </c>
      <c r="B11" s="151"/>
      <c r="C11" s="151"/>
      <c r="D11" s="151"/>
      <c r="E11" s="151"/>
      <c r="F11" s="151"/>
      <c r="G11" s="151"/>
    </row>
    <row r="12" spans="1:10" ht="30" customHeight="1" x14ac:dyDescent="0.25">
      <c r="A12" s="150">
        <v>6</v>
      </c>
      <c r="B12" s="151"/>
      <c r="C12" s="151"/>
      <c r="D12" s="151"/>
      <c r="E12" s="151"/>
      <c r="F12" s="151"/>
      <c r="G12" s="151"/>
    </row>
    <row r="13" spans="1:10" ht="30" customHeight="1" x14ac:dyDescent="0.25">
      <c r="A13" s="150">
        <v>7</v>
      </c>
      <c r="B13" s="151"/>
      <c r="C13" s="151"/>
      <c r="D13" s="151"/>
      <c r="E13" s="151"/>
      <c r="F13" s="151"/>
      <c r="G13" s="151"/>
    </row>
    <row r="14" spans="1:10" ht="30" customHeight="1" x14ac:dyDescent="0.25">
      <c r="A14" s="150">
        <v>8</v>
      </c>
      <c r="B14" s="151"/>
      <c r="C14" s="151"/>
      <c r="D14" s="151"/>
      <c r="E14" s="151"/>
      <c r="F14" s="151"/>
      <c r="G14" s="151"/>
    </row>
    <row r="15" spans="1:10" ht="30" customHeight="1" x14ac:dyDescent="0.25">
      <c r="A15" s="150">
        <v>9</v>
      </c>
      <c r="B15" s="151"/>
      <c r="C15" s="151"/>
      <c r="D15" s="151"/>
      <c r="E15" s="151"/>
      <c r="F15" s="151"/>
      <c r="G15" s="151"/>
    </row>
    <row r="16" spans="1:10" ht="30" customHeight="1" x14ac:dyDescent="0.25">
      <c r="A16" s="150">
        <v>10</v>
      </c>
      <c r="B16" s="151"/>
      <c r="C16" s="151"/>
      <c r="D16" s="151"/>
      <c r="E16" s="151"/>
      <c r="F16" s="151"/>
      <c r="G16" s="151"/>
    </row>
    <row r="17" spans="1:7" x14ac:dyDescent="0.25">
      <c r="A17" s="148"/>
      <c r="B17" s="149"/>
      <c r="C17" s="149"/>
      <c r="D17" s="149"/>
      <c r="E17" s="149"/>
      <c r="F17" s="149"/>
      <c r="G17" s="149"/>
    </row>
  </sheetData>
  <mergeCells count="6">
    <mergeCell ref="A1:G1"/>
    <mergeCell ref="C5:G5"/>
    <mergeCell ref="B5:B6"/>
    <mergeCell ref="A2:G2"/>
    <mergeCell ref="A3:G3"/>
    <mergeCell ref="A4:G4"/>
  </mergeCells>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G1"/>
    </sheetView>
  </sheetViews>
  <sheetFormatPr defaultColWidth="8.85546875" defaultRowHeight="15" x14ac:dyDescent="0.25"/>
  <cols>
    <col min="1" max="1" width="9.140625" style="152" customWidth="1"/>
    <col min="2" max="2" width="36.7109375" style="72" customWidth="1"/>
    <col min="3" max="3" width="10.7109375" style="72" customWidth="1"/>
    <col min="4" max="4" width="13" style="72" customWidth="1"/>
    <col min="5" max="7" width="10.7109375" style="72" bestFit="1" customWidth="1"/>
    <col min="8" max="16384" width="8.85546875" style="72"/>
  </cols>
  <sheetData>
    <row r="1" spans="1:10" s="154" customFormat="1" ht="54" customHeight="1" x14ac:dyDescent="0.25">
      <c r="A1" s="184" t="s">
        <v>148</v>
      </c>
      <c r="B1" s="184"/>
      <c r="C1" s="184"/>
      <c r="D1" s="184"/>
      <c r="E1" s="184"/>
      <c r="F1" s="184"/>
      <c r="G1" s="184"/>
      <c r="H1" s="153"/>
      <c r="I1" s="153"/>
      <c r="J1" s="153"/>
    </row>
    <row r="2" spans="1:10" s="154" customFormat="1" x14ac:dyDescent="0.25">
      <c r="A2" s="190" t="s">
        <v>99</v>
      </c>
      <c r="B2" s="190"/>
      <c r="C2" s="190"/>
      <c r="D2" s="190"/>
      <c r="E2" s="190"/>
      <c r="F2" s="190"/>
      <c r="G2" s="190"/>
    </row>
    <row r="3" spans="1:10" s="154" customFormat="1" x14ac:dyDescent="0.25">
      <c r="A3" s="190" t="s">
        <v>71</v>
      </c>
      <c r="B3" s="190"/>
      <c r="C3" s="190"/>
      <c r="D3" s="190"/>
      <c r="E3" s="190"/>
      <c r="F3" s="190"/>
      <c r="G3" s="190"/>
    </row>
    <row r="4" spans="1:10" x14ac:dyDescent="0.25">
      <c r="A4" s="192" t="s">
        <v>147</v>
      </c>
      <c r="B4" s="193"/>
      <c r="C4" s="193"/>
      <c r="D4" s="193"/>
      <c r="E4" s="193"/>
      <c r="F4" s="193"/>
      <c r="G4" s="193"/>
    </row>
    <row r="5" spans="1:10" x14ac:dyDescent="0.25">
      <c r="A5" s="148"/>
      <c r="B5" s="188" t="s">
        <v>100</v>
      </c>
      <c r="C5" s="185" t="s">
        <v>71</v>
      </c>
      <c r="D5" s="186"/>
      <c r="E5" s="186"/>
      <c r="F5" s="186"/>
      <c r="G5" s="187"/>
    </row>
    <row r="6" spans="1:10" ht="38.25" customHeight="1" x14ac:dyDescent="0.25">
      <c r="A6" s="148"/>
      <c r="B6" s="189"/>
      <c r="C6" s="156" t="s">
        <v>58</v>
      </c>
      <c r="D6" s="156" t="s">
        <v>59</v>
      </c>
      <c r="E6" s="156" t="s">
        <v>60</v>
      </c>
      <c r="F6" s="156" t="s">
        <v>61</v>
      </c>
      <c r="G6" s="156" t="s">
        <v>62</v>
      </c>
    </row>
    <row r="7" spans="1:10" ht="30" customHeight="1" x14ac:dyDescent="0.25">
      <c r="A7" s="150">
        <v>1</v>
      </c>
      <c r="B7" s="151"/>
      <c r="C7" s="151"/>
      <c r="D7" s="151"/>
      <c r="E7" s="151"/>
      <c r="F7" s="151"/>
      <c r="G7" s="151"/>
    </row>
    <row r="8" spans="1:10" ht="30" customHeight="1" x14ac:dyDescent="0.25">
      <c r="A8" s="150">
        <v>2</v>
      </c>
      <c r="B8" s="151"/>
      <c r="C8" s="151"/>
      <c r="D8" s="151"/>
      <c r="E8" s="151"/>
      <c r="F8" s="151"/>
      <c r="G8" s="151"/>
    </row>
    <row r="9" spans="1:10" ht="30" customHeight="1" x14ac:dyDescent="0.25">
      <c r="A9" s="150">
        <v>3</v>
      </c>
      <c r="B9" s="151"/>
      <c r="C9" s="151"/>
      <c r="D9" s="151"/>
      <c r="E9" s="151"/>
      <c r="F9" s="151"/>
      <c r="G9" s="151"/>
    </row>
    <row r="10" spans="1:10" ht="30" customHeight="1" x14ac:dyDescent="0.25">
      <c r="A10" s="150">
        <v>4</v>
      </c>
      <c r="B10" s="151"/>
      <c r="C10" s="151"/>
      <c r="D10" s="151"/>
      <c r="E10" s="151"/>
      <c r="F10" s="151"/>
      <c r="G10" s="151"/>
    </row>
    <row r="11" spans="1:10" ht="30" customHeight="1" x14ac:dyDescent="0.25">
      <c r="A11" s="150">
        <v>5</v>
      </c>
      <c r="B11" s="151"/>
      <c r="C11" s="151"/>
      <c r="D11" s="151"/>
      <c r="E11" s="151"/>
      <c r="F11" s="151"/>
      <c r="G11" s="151"/>
    </row>
    <row r="12" spans="1:10" ht="30" customHeight="1" x14ac:dyDescent="0.25">
      <c r="A12" s="150">
        <v>6</v>
      </c>
      <c r="B12" s="151"/>
      <c r="C12" s="151"/>
      <c r="D12" s="151"/>
      <c r="E12" s="151"/>
      <c r="F12" s="151"/>
      <c r="G12" s="151"/>
    </row>
    <row r="13" spans="1:10" ht="30" customHeight="1" x14ac:dyDescent="0.25">
      <c r="A13" s="150">
        <v>7</v>
      </c>
      <c r="B13" s="151"/>
      <c r="C13" s="151"/>
      <c r="D13" s="151"/>
      <c r="E13" s="151"/>
      <c r="F13" s="151"/>
      <c r="G13" s="151"/>
    </row>
    <row r="14" spans="1:10" ht="30" customHeight="1" x14ac:dyDescent="0.25">
      <c r="A14" s="150">
        <v>8</v>
      </c>
      <c r="B14" s="151"/>
      <c r="C14" s="151"/>
      <c r="D14" s="151"/>
      <c r="E14" s="151"/>
      <c r="F14" s="151"/>
      <c r="G14" s="151"/>
    </row>
    <row r="15" spans="1:10" ht="30" customHeight="1" x14ac:dyDescent="0.25">
      <c r="A15" s="150">
        <v>9</v>
      </c>
      <c r="B15" s="151"/>
      <c r="C15" s="151"/>
      <c r="D15" s="151"/>
      <c r="E15" s="151"/>
      <c r="F15" s="151"/>
      <c r="G15" s="151"/>
    </row>
    <row r="16" spans="1:10" ht="30" customHeight="1" x14ac:dyDescent="0.25">
      <c r="A16" s="150">
        <v>10</v>
      </c>
      <c r="B16" s="151"/>
      <c r="C16" s="151"/>
      <c r="D16" s="151"/>
      <c r="E16" s="151"/>
      <c r="F16" s="151"/>
      <c r="G16" s="151"/>
    </row>
    <row r="17" spans="1:7" x14ac:dyDescent="0.25">
      <c r="A17" s="148"/>
      <c r="B17" s="149"/>
      <c r="C17" s="149"/>
      <c r="D17" s="149"/>
      <c r="E17" s="149"/>
      <c r="F17" s="149"/>
      <c r="G17" s="149"/>
    </row>
    <row r="18" spans="1:7" x14ac:dyDescent="0.25">
      <c r="A18" s="148"/>
      <c r="B18" s="149" t="s">
        <v>72</v>
      </c>
      <c r="C18" s="149"/>
      <c r="D18" s="149"/>
      <c r="E18" s="149"/>
      <c r="F18" s="149"/>
      <c r="G18" s="149"/>
    </row>
    <row r="19" spans="1:7" x14ac:dyDescent="0.25">
      <c r="A19" s="148"/>
      <c r="B19" s="149"/>
      <c r="C19" s="149"/>
      <c r="D19" s="149"/>
      <c r="E19" s="149"/>
      <c r="F19" s="149"/>
      <c r="G19" s="149"/>
    </row>
    <row r="20" spans="1:7" x14ac:dyDescent="0.25">
      <c r="A20" s="148"/>
      <c r="B20" s="149" t="s">
        <v>73</v>
      </c>
      <c r="C20" s="149"/>
      <c r="D20" s="149"/>
      <c r="E20" s="149"/>
      <c r="F20" s="149"/>
      <c r="G20" s="149"/>
    </row>
    <row r="21" spans="1:7" x14ac:dyDescent="0.25">
      <c r="A21" s="148"/>
      <c r="B21" s="149"/>
      <c r="C21" s="149"/>
      <c r="D21" s="149"/>
      <c r="E21" s="149"/>
      <c r="F21" s="149"/>
      <c r="G21" s="149"/>
    </row>
  </sheetData>
  <mergeCells count="6">
    <mergeCell ref="A1:G1"/>
    <mergeCell ref="A2:G2"/>
    <mergeCell ref="A3:G3"/>
    <mergeCell ref="B5:B6"/>
    <mergeCell ref="C5:G5"/>
    <mergeCell ref="A4:G4"/>
  </mergeCells>
  <pageMargins left="0.7" right="0.7" top="0.75" bottom="0.75" header="0.3" footer="0.3"/>
  <pageSetup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Proposal Reference  Checklist</vt:lpstr>
      <vt:lpstr>Proposal Scoring Information</vt:lpstr>
      <vt:lpstr>Proposal Scoring Sheet</vt:lpstr>
      <vt:lpstr>Evaluators Score Table</vt:lpstr>
      <vt:lpstr>Acceptability Table</vt:lpstr>
      <vt:lpstr>'Proposal Reference  Checklist'!Print_Area</vt:lpstr>
      <vt:lpstr>'Proposal Scoring Information'!Print_Area</vt:lpstr>
      <vt:lpstr>'Proposal Scoring Sheet'!Print_Area</vt:lpstr>
      <vt:lpstr>'Proposal Reference  Checklist'!Print_Titles</vt:lpstr>
      <vt:lpstr>'Proposal Scoring Information'!Print_Titles</vt:lpstr>
      <vt:lpstr>'Proposal Scoring Sheet'!Print_Titles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Reena Suliana</cp:lastModifiedBy>
  <cp:lastPrinted>2020-02-07T02:20:16Z</cp:lastPrinted>
  <dcterms:created xsi:type="dcterms:W3CDTF">2015-01-27T05:58:41Z</dcterms:created>
  <dcterms:modified xsi:type="dcterms:W3CDTF">2020-05-03T20:54:56Z</dcterms:modified>
</cp:coreProperties>
</file>